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Ujian Ulang\Ujian Ulang\Send\"/>
    </mc:Choice>
  </mc:AlternateContent>
  <xr:revisionPtr revIDLastSave="0" documentId="13_ncr:1_{0663A2B5-5E04-44A6-9378-852366060D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K" sheetId="5" r:id="rId1"/>
    <sheet name="AGR" sheetId="1" r:id="rId2"/>
    <sheet name="THP" sheetId="4" r:id="rId3"/>
    <sheet name="MIP" sheetId="3" r:id="rId4"/>
    <sheet name="database" sheetId="2" state="hidden" r:id="rId5"/>
  </sheets>
  <definedNames>
    <definedName name="_xlnm._FilterDatabase" localSheetId="1" hidden="1">AGR!$A$8:$K$8</definedName>
    <definedName name="_xlnm._FilterDatabase" localSheetId="3" hidden="1">MIP!$A$8:$L$8</definedName>
    <definedName name="_xlnm._FilterDatabase" localSheetId="0" hidden="1">PTK!$A$8:$L$56</definedName>
    <definedName name="_xlnm._FilterDatabase" localSheetId="2" hidden="1">THP!$A$8:$L$19</definedName>
  </definedNames>
  <calcPr calcId="191029"/>
</workbook>
</file>

<file path=xl/calcChain.xml><?xml version="1.0" encoding="utf-8"?>
<calcChain xmlns="http://schemas.openxmlformats.org/spreadsheetml/2006/main">
  <c r="I318" i="2" l="1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O76" i="2"/>
  <c r="N76" i="2"/>
  <c r="M76" i="2"/>
  <c r="L76" i="2"/>
  <c r="K76" i="2"/>
  <c r="J76" i="2"/>
  <c r="I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O20" i="2"/>
  <c r="N20" i="2"/>
  <c r="M20" i="2"/>
  <c r="L20" i="2"/>
  <c r="K20" i="2"/>
  <c r="J20" i="2"/>
  <c r="I20" i="2"/>
  <c r="O19" i="2"/>
  <c r="N19" i="2"/>
  <c r="M19" i="2"/>
  <c r="L19" i="2"/>
  <c r="K19" i="2"/>
  <c r="J19" i="2"/>
  <c r="I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O11" i="2"/>
  <c r="N11" i="2"/>
  <c r="M11" i="2"/>
  <c r="L11" i="2"/>
  <c r="K11" i="2"/>
  <c r="J11" i="2"/>
  <c r="I11" i="2"/>
  <c r="O10" i="2"/>
  <c r="N10" i="2"/>
  <c r="M10" i="2"/>
  <c r="L10" i="2"/>
  <c r="K10" i="2"/>
  <c r="J10" i="2"/>
  <c r="I10" i="2"/>
  <c r="O9" i="2"/>
  <c r="N9" i="2"/>
  <c r="M9" i="2"/>
  <c r="L9" i="2"/>
  <c r="K9" i="2"/>
  <c r="J9" i="2"/>
  <c r="I9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</calcChain>
</file>

<file path=xl/sharedStrings.xml><?xml version="1.0" encoding="utf-8"?>
<sst xmlns="http://schemas.openxmlformats.org/spreadsheetml/2006/main" count="1297" uniqueCount="270">
  <si>
    <t>Daftar Peserta Ujian Ulang</t>
  </si>
  <si>
    <t>Fakultas Agroindustri</t>
  </si>
  <si>
    <t>Kampus 2 Gejayan</t>
  </si>
  <si>
    <t>Semester Genap</t>
  </si>
  <si>
    <t>Tahun Akademik 2024/2025</t>
  </si>
  <si>
    <t>No</t>
  </si>
  <si>
    <t>Nama Mahasiswa</t>
  </si>
  <si>
    <t>NIM</t>
  </si>
  <si>
    <t>Program Studi</t>
  </si>
  <si>
    <t>Mata Kuliah</t>
  </si>
  <si>
    <t>Sem MK</t>
  </si>
  <si>
    <t>SKS</t>
  </si>
  <si>
    <t>ASN</t>
  </si>
  <si>
    <t>DEMETRIUS DANGGUNG</t>
  </si>
  <si>
    <t>Peternakan</t>
  </si>
  <si>
    <t>Pemasaran Ternak dan Hasil Ternak</t>
  </si>
  <si>
    <t>PUTRA DEDY MAHEMBA</t>
  </si>
  <si>
    <t>FRASDI ABEL</t>
  </si>
  <si>
    <t>Inseminator</t>
  </si>
  <si>
    <t>Praktikum Ilmu Kesehatan Ternak</t>
  </si>
  <si>
    <t>STEPANUS DANGGA</t>
  </si>
  <si>
    <t>Kebijakan Pembangunan Peternakan</t>
  </si>
  <si>
    <t>ALDIAN WAHYU KUNCORO</t>
  </si>
  <si>
    <t>Genetika</t>
  </si>
  <si>
    <t>DIMAS ARYA SAPUTRA</t>
  </si>
  <si>
    <t>Magister Ilmu Pangan</t>
  </si>
  <si>
    <t>Keamanan Pangan</t>
  </si>
  <si>
    <t>Metabolisme dan Evaluasi Gizi</t>
  </si>
  <si>
    <t>CAMELIA</t>
  </si>
  <si>
    <t>DANARPITO DWI HARDAGDO</t>
  </si>
  <si>
    <t>Agroteknologi</t>
  </si>
  <si>
    <t>Kolokium</t>
  </si>
  <si>
    <t>FLORENTINA MALAU</t>
  </si>
  <si>
    <t>Praktikum Mikrobiologi Pertanian</t>
  </si>
  <si>
    <t>ALFIN ARRINAL KHAQ</t>
  </si>
  <si>
    <t>Mikrobiologi Pertanian</t>
  </si>
  <si>
    <t>INNOCENTIUS REJA JEHALUT</t>
  </si>
  <si>
    <t>ERIKSON UMBU RAGA</t>
  </si>
  <si>
    <t>Dasar Teknologi Hasil Ternak</t>
  </si>
  <si>
    <t>Ilmu Lingkungan Ternak dan AMDAL</t>
  </si>
  <si>
    <t>ROBERTUS CANDRA NUMPA</t>
  </si>
  <si>
    <t>R. ARJUNA RAKAIPRAJNA ARYABHUMI</t>
  </si>
  <si>
    <t>Teknologi Hasil Pertanian</t>
  </si>
  <si>
    <t>Komunikasi Ilmiah</t>
  </si>
  <si>
    <t>Metode Ilmiah</t>
  </si>
  <si>
    <t>Praktikum Analisis Data Statistik</t>
  </si>
  <si>
    <t>Teknologi Pengolahan Susu dan Telur</t>
  </si>
  <si>
    <t>MUHAMMAD FARIZAL</t>
  </si>
  <si>
    <t>Teknologi Pengawetan</t>
  </si>
  <si>
    <t>YEREMIA ENEMBE</t>
  </si>
  <si>
    <t>Praktikum Mikrobiologi (12D1)</t>
  </si>
  <si>
    <t>ANTONIO FERNANDO HUGI</t>
  </si>
  <si>
    <t>Praktikum Mikrobiologi (12D2)</t>
  </si>
  <si>
    <t>WELDIN PRADYANTA ZEBUA</t>
  </si>
  <si>
    <t>TAUFIK YUSUF</t>
  </si>
  <si>
    <t>Nutrisi Ternak Ruminansia</t>
  </si>
  <si>
    <t>MARIA CICILIA PUTRI HARYONO</t>
  </si>
  <si>
    <t>Praktikum Mikrobiologi Umum</t>
  </si>
  <si>
    <t>YUDHA RIZKY AL-AZMI</t>
  </si>
  <si>
    <t>Teknologi Benih</t>
  </si>
  <si>
    <t>Praktikum Agroklimatologi</t>
  </si>
  <si>
    <t>IBRA HAMDAN WIJAYA</t>
  </si>
  <si>
    <t>Pengelolaan Air</t>
  </si>
  <si>
    <t>DAFFA TIRTA SEPTIANTORO</t>
  </si>
  <si>
    <t>Praktikum Bahan Pakan dan Formulasi Ransum</t>
  </si>
  <si>
    <t>RIDHO RAMADHAN SEMBIRING</t>
  </si>
  <si>
    <t>Praktikum Pengelolaan Hama Terpadu</t>
  </si>
  <si>
    <t>Pengelolaan Hama Terpadu</t>
  </si>
  <si>
    <t>Praktikum Agroteknologi Tanaman Perkebunan</t>
  </si>
  <si>
    <t>MARKOLA</t>
  </si>
  <si>
    <t>LEO EDI SETIAWAN</t>
  </si>
  <si>
    <t>Praktikum Teknologi Benih</t>
  </si>
  <si>
    <t>PADLI RAHMAN</t>
  </si>
  <si>
    <t>YOHANES BABTISTA F. NDARENG</t>
  </si>
  <si>
    <t>TESHA SELOMITHA KUMANO</t>
  </si>
  <si>
    <t>English For Food Science and Communication</t>
  </si>
  <si>
    <t>RIALDI SENTOSA MALAU</t>
  </si>
  <si>
    <t>JHON EKA SAPUTRA SIPAYUNG</t>
  </si>
  <si>
    <t>Agroteknologi Tanaman Perkebunan</t>
  </si>
  <si>
    <t>RONALDUS BRIA</t>
  </si>
  <si>
    <t>Mikrobiologi</t>
  </si>
  <si>
    <t>YULIUS DEPRIANTO DETA</t>
  </si>
  <si>
    <t>Dasar Pemuliaan Ternak</t>
  </si>
  <si>
    <t>MOHAMAD RAMADAN</t>
  </si>
  <si>
    <t>Manajemen Ternak Unggas</t>
  </si>
  <si>
    <t>ALDI PRATAMA MANURUNG</t>
  </si>
  <si>
    <t>NUR AZIZAH FEBRIYANTI</t>
  </si>
  <si>
    <t>Praktikum Teknologi Pengolahan Daging dan Kulit (12D2)</t>
  </si>
  <si>
    <t>MEYLANI FRANTIKA PUTRI</t>
  </si>
  <si>
    <t>Konservasi Tanah dan Air</t>
  </si>
  <si>
    <t>Ilmu Hama, Penyakit dan Gulma</t>
  </si>
  <si>
    <t>BOBY HARAHAP</t>
  </si>
  <si>
    <t>Praktikum Bioteknologi Reproduksi Ternak (12D2)</t>
  </si>
  <si>
    <t>Praktikum Manajemen Ternak Potong(12D2)</t>
  </si>
  <si>
    <t>ANNISA MUSTIKANINGRUM</t>
  </si>
  <si>
    <t>Praktikum Teknologi Pengolahan Daging dan Kulit (12D1)</t>
  </si>
  <si>
    <t>Praktikum Bioteknologi Reproduksi Ternak (12D1)</t>
  </si>
  <si>
    <t>BINTANG HILAL OKTAVIANSYAH</t>
  </si>
  <si>
    <t>Bioteknologi Reproduksi Ternak</t>
  </si>
  <si>
    <t>Manajemen Ternak Perah</t>
  </si>
  <si>
    <t>GALUH ALI CHANDRA</t>
  </si>
  <si>
    <t>NOFI ANDRIANI</t>
  </si>
  <si>
    <t>Praktikum Analisis Pangan</t>
  </si>
  <si>
    <t>YONAYETTA FARICA SHAKLY</t>
  </si>
  <si>
    <t>SELVI EKA LARASATI</t>
  </si>
  <si>
    <t>PANJI SADEWA</t>
  </si>
  <si>
    <t>Praktikum Kesuburan Tanah</t>
  </si>
  <si>
    <t>ADRIAN RAMADAN</t>
  </si>
  <si>
    <t>Agroklimatologi</t>
  </si>
  <si>
    <t>QORI TOPIANDA</t>
  </si>
  <si>
    <t>DELLIA DWI PUSPITA</t>
  </si>
  <si>
    <t>FERA SEPTIANINGSIH</t>
  </si>
  <si>
    <t>AMIRUL BILAL ALMUNAWAR</t>
  </si>
  <si>
    <t>Teknologi Pakan</t>
  </si>
  <si>
    <t>MUHAMMAD ALIF NURYANTO</t>
  </si>
  <si>
    <t>Penilaian Inderawi</t>
  </si>
  <si>
    <t>MURIDA PUTRI</t>
  </si>
  <si>
    <t>Perbanyakan Vegetatif</t>
  </si>
  <si>
    <t>GUIDO EDWIN PLASEDO</t>
  </si>
  <si>
    <t>Kuliah Lapang Pertanian Terpadu (12D1)</t>
  </si>
  <si>
    <t>SYAHRUL DITTU</t>
  </si>
  <si>
    <t>Prodi</t>
  </si>
  <si>
    <t>MK</t>
  </si>
  <si>
    <t>Sem</t>
  </si>
  <si>
    <t>Jenis</t>
  </si>
  <si>
    <t>Dosen</t>
  </si>
  <si>
    <t>VI</t>
  </si>
  <si>
    <t>P</t>
  </si>
  <si>
    <t>Dr. Agus Slamet, S.TP.,M.P., MCE.</t>
  </si>
  <si>
    <t>Pengetahuan Bahan</t>
  </si>
  <si>
    <t>II</t>
  </si>
  <si>
    <t>T</t>
  </si>
  <si>
    <t>Rancangan Percobaan</t>
  </si>
  <si>
    <t>IV</t>
  </si>
  <si>
    <t>Prof. Dr. Ir. Chatarina Lilis Suryani, S.TP.,M.P.</t>
  </si>
  <si>
    <t>Ekonomi Teknik</t>
  </si>
  <si>
    <t>Teknik Proses Pangan 1</t>
  </si>
  <si>
    <t>Dr. Ir. Bayu Kanetro, M.P.</t>
  </si>
  <si>
    <t>Perancangan Unit Pengolahan</t>
  </si>
  <si>
    <t>Prof. Dr. Ir. Siti Tamaroh CM., M.P.</t>
  </si>
  <si>
    <t>Industri Jasa Boga dan Bakery</t>
  </si>
  <si>
    <t>Pil</t>
  </si>
  <si>
    <t>Praktikum Kimia Dasar</t>
  </si>
  <si>
    <t>Dr. Yuli Perwita Sari, S.T.P.</t>
  </si>
  <si>
    <t>Kimia Analit</t>
  </si>
  <si>
    <t>Kimia Dasar II (Organik)</t>
  </si>
  <si>
    <t>Kuliah Lapang Pertanian Terpadu 12D3</t>
  </si>
  <si>
    <t>Kuliah Lapang II</t>
  </si>
  <si>
    <t>Praktikum Pengendalian Proses dan Mutu</t>
  </si>
  <si>
    <t>Dra. Umul Aiman,M.Si.</t>
  </si>
  <si>
    <t>Praktikum Bahasa Inggris</t>
  </si>
  <si>
    <t>Heribertus Binawan, S.Pd., M.Pd.</t>
  </si>
  <si>
    <t>Ichlasia Ainul Fitri, S.TP., M.Sc.</t>
  </si>
  <si>
    <t>Analisis Pangan</t>
  </si>
  <si>
    <t>Penjaminan Mutu Pangan</t>
  </si>
  <si>
    <t>Mikrobiologi Umum</t>
  </si>
  <si>
    <t>Praktikum Pengetahuan Bahan</t>
  </si>
  <si>
    <t>Ir. Dwi Wara Prastuti, M.P.</t>
  </si>
  <si>
    <t>Prof. Dr. Ir. Chatarina Wariyah, M.P.</t>
  </si>
  <si>
    <t>Standarisasi Mutu dan Legislasi Produk Pangan</t>
  </si>
  <si>
    <t>Praktikum Penilaian Inderawi</t>
  </si>
  <si>
    <t>Pengemasan, Penyimpanan dan Penggudangan</t>
  </si>
  <si>
    <t>Prof. Dr. Ir. Dwiyati Pujimulyani, M.P.</t>
  </si>
  <si>
    <t>TP Teh dan Minuman Penyegar</t>
  </si>
  <si>
    <t>Restu Arini S.Pd., M.Pd.</t>
  </si>
  <si>
    <t>Artificial Intelligence for Food Technology</t>
  </si>
  <si>
    <t>Supatman, S.T., M.T.</t>
  </si>
  <si>
    <t>Bahan Pakan dan Formulasi Ransum</t>
  </si>
  <si>
    <t>Dr. Ir. Sundari, M.P. / Ir. FX. Suwarta, M.P.</t>
  </si>
  <si>
    <t>Ir. Setyo Utomo, M.P.</t>
  </si>
  <si>
    <t>Dasar Nutrisi Ternak</t>
  </si>
  <si>
    <t>Ir. Niken Astuti, M.P.</t>
  </si>
  <si>
    <t>Dr. Ir. Sri Hartati Candra Dewi, M.Si.</t>
  </si>
  <si>
    <t>Farmakologi</t>
  </si>
  <si>
    <t>drh. A. Mamilisti Susiati, M.P.</t>
  </si>
  <si>
    <t>Ir. FX. Suwarta, M.P.</t>
  </si>
  <si>
    <t>Ilmu Kesehatan Ternak</t>
  </si>
  <si>
    <t>Ir. Lukman Amin, M.P.</t>
  </si>
  <si>
    <t>Ir. Ajat Sudrajat, S.Pt., M.Pt., IPP.</t>
  </si>
  <si>
    <t>Kewirausahaan Lanjut</t>
  </si>
  <si>
    <t>Kuliah Lapang II (12D1)</t>
  </si>
  <si>
    <t>Ir. Nur Rasminati, M.P.</t>
  </si>
  <si>
    <t>Kuliah Lapang II (12D2)</t>
  </si>
  <si>
    <t>Magang Kerja Perusahaan (12D1)</t>
  </si>
  <si>
    <t>Dr. Ir. Sundari, M.P.</t>
  </si>
  <si>
    <t>Magang Kerja Perusahaan (12D2)</t>
  </si>
  <si>
    <t>Magang Kerja Perusahaan (12D3)</t>
  </si>
  <si>
    <t>Manajemen Ternak Potong</t>
  </si>
  <si>
    <t>Ir. Niken Astuti, M.P. / drh. A. Mamilisti Susiati, M.P.</t>
  </si>
  <si>
    <t>Pilihan</t>
  </si>
  <si>
    <t>Nutrisionis</t>
  </si>
  <si>
    <t>Praktikum Manajemen Ternak Unggas (12D1)</t>
  </si>
  <si>
    <t>Praktikum Manajemen Ternak Unggas (12D2)</t>
  </si>
  <si>
    <t>Praktikum Dasar Nutrisi Ternak (12D1)</t>
  </si>
  <si>
    <t>Praktikum Dasar Nutrisi Ternak (12D2)</t>
  </si>
  <si>
    <t>Praktikum Manajemen Ternak Perah (12D1)</t>
  </si>
  <si>
    <t>Praktikum Manajemen Ternak Perah (12D2)</t>
  </si>
  <si>
    <t>Praktikum Manajemen Ternak Potong (12D1)</t>
  </si>
  <si>
    <t>Seminar</t>
  </si>
  <si>
    <t>VIII</t>
  </si>
  <si>
    <t>Teknologi Pengolahan Daging dan Kulit</t>
  </si>
  <si>
    <t>Agribisnis</t>
  </si>
  <si>
    <t>Ir. Reo Sambodo, S.P., M.M.A.</t>
  </si>
  <si>
    <t>Dr. Ir. Warmanti Mildaryani, M.P. &amp; Nanda Mei Istiqomah, S.P.,M.P.</t>
  </si>
  <si>
    <t>Agroteknologi Serealia dan Umbi</t>
  </si>
  <si>
    <t>Ir. Tyastuti Purwani, M.P. &amp; Farra Ummush Sholiha, S.Tr.P., M.P.</t>
  </si>
  <si>
    <t>Dr. Ir. Warmanti Mildaryani, M.P.</t>
  </si>
  <si>
    <t>Biokimia Tanaman</t>
  </si>
  <si>
    <t>Dr. Ir. F. Didiet Heru Swasono, M.P. &amp; Dra. Umul Aiman, M.Si.</t>
  </si>
  <si>
    <t>Fisiologi Tanaman</t>
  </si>
  <si>
    <t>Dr. Ir. F. Didiet Heru Swasono, M.P.</t>
  </si>
  <si>
    <t>Dr. Ir. Bambang Nugroho, M.P. &amp; Dr. Ir. Dian Astriani, S.P., M.P.</t>
  </si>
  <si>
    <t>Kesuburan Tanah</t>
  </si>
  <si>
    <t>Ir. Bambang Sriiwjaya, M.P. &amp; Nanda Mei Istiqomah, S.P.,M.P.</t>
  </si>
  <si>
    <t>Ir. Wafit Dinarto, M.Si., MCE.</t>
  </si>
  <si>
    <t>Komunikasi Pertanian</t>
  </si>
  <si>
    <t>Dr. Ir. Didiet Heru Swasono, M.P. &amp; Nanda Mei Istiqomah, S.P.,M.P.</t>
  </si>
  <si>
    <t>Kuliah Lapang Pertanian Terpadu (12D2)</t>
  </si>
  <si>
    <t>Ir. Reo Sambodo, S.P., M.M.A. &amp; Farra Ummush Sholiha, S.Tr.P., M.P.</t>
  </si>
  <si>
    <t>Metode Penelitian Survey</t>
  </si>
  <si>
    <t>Dr. Ir. Warmanti Mildaryani, M.P. &amp; Ir. Reo Sambodo, S.P., M.M.A.</t>
  </si>
  <si>
    <t>Dr. Ir. Bambang Nugroho, M.P. &amp; Dra. Umul Aiman, M.Si.</t>
  </si>
  <si>
    <t>Pemuliaan Tanaman</t>
  </si>
  <si>
    <t>Ir. Bambang Sriiwjaya, M.P.</t>
  </si>
  <si>
    <t>Dra. Umul Aiman, M.Si. &amp; Dr. Ir. Warmanti Mildaryani, M.P.</t>
  </si>
  <si>
    <t>Praktek Kerja (12D1)</t>
  </si>
  <si>
    <t>Dr. Ir. Dian Astriani, S.P., M.P.</t>
  </si>
  <si>
    <t>Praktek Kerja (12D2)</t>
  </si>
  <si>
    <t>Farra Ummush Sholiha, S.Tr.P.,M.P</t>
  </si>
  <si>
    <t>Praktikum Biokimia Tanaman</t>
  </si>
  <si>
    <t>Praktikum Fisiologi Tanaman</t>
  </si>
  <si>
    <t>Praktikum Ilmu Hama, Penyakit dan Gulma</t>
  </si>
  <si>
    <t>Praktikum Komunikasi Pertanian</t>
  </si>
  <si>
    <t>Praktikum Pemuliaan Tanaman</t>
  </si>
  <si>
    <t>Praktikum Pengelolaan Air</t>
  </si>
  <si>
    <t>Praktikum Perbanyakan Vegetatif</t>
  </si>
  <si>
    <t>Sosiologi Pertanian</t>
  </si>
  <si>
    <t>Dr. Ir. F. Didiet Heru Swasono, M.P. &amp; Ir. Reo Sambodo, S.P., M.M.A.</t>
  </si>
  <si>
    <t>GMP dan HACCP</t>
  </si>
  <si>
    <t>Dr. Yuli Perwita Sari, S.TP. / Prof. Dr. Ir. Chatarina Lilis Suryani, S.TP., M.P.</t>
  </si>
  <si>
    <t>Penggunaan Peralatan Penelitian Teori</t>
  </si>
  <si>
    <t>Prof. Dr. Ir. Siti Tamaroh CM., M.P., / Dr. Yuli Perwita Sari, S.T.P.</t>
  </si>
  <si>
    <t>Penggunaan Peralatan Penelitian Praktikum</t>
  </si>
  <si>
    <t>Proposal dan Kolokium</t>
  </si>
  <si>
    <t>Prof. Dr. Ir. Chatarina Wariyah, M.P. / Prof. Dr. Ir. Dwiyati Pujimulyani, M.P.</t>
  </si>
  <si>
    <t>Rekayasa Proses Pangan Lanjut</t>
  </si>
  <si>
    <t>Keterangan</t>
  </si>
  <si>
    <t>Kuliah Lapang Pertanian Terpadu (12D3)</t>
  </si>
  <si>
    <t>Pukul</t>
  </si>
  <si>
    <t>YURALDO FIRAN</t>
  </si>
  <si>
    <t>SATRIA VERISTA KARANTO PUTRA</t>
  </si>
  <si>
    <t>09.00</t>
  </si>
  <si>
    <t>11.00</t>
  </si>
  <si>
    <t>13.00</t>
  </si>
  <si>
    <t>15.00</t>
  </si>
  <si>
    <t>18.30</t>
  </si>
  <si>
    <t>Hari, Tanggal</t>
  </si>
  <si>
    <t>Selasa, 05 Agustus 2025</t>
  </si>
  <si>
    <t>Program Studi Agroteknologi</t>
  </si>
  <si>
    <t>Program Studi Magister Ilmu Pangan</t>
  </si>
  <si>
    <t>Program Studi Teknologi Hasil Pertanian</t>
  </si>
  <si>
    <t>Rabu, 06 Agustus 2025</t>
  </si>
  <si>
    <t>Kamis, 07 Agustus 2025</t>
  </si>
  <si>
    <t>FANY ANANDA FADILAN</t>
  </si>
  <si>
    <t>MUHAMAD GIBRAN IBANEZA</t>
  </si>
  <si>
    <t>IQRIMA NAZILLA</t>
  </si>
  <si>
    <t>SYAMSUL ARIFIN</t>
  </si>
  <si>
    <t>AGUSTINUS DERI</t>
  </si>
  <si>
    <t>Susulan</t>
  </si>
  <si>
    <t>Ujian Susulan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</si>
</sst>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CCFF"/>
        <bgColor rgb="FF00CCFF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/>
    <xf numFmtId="0" fontId="0" fillId="6" borderId="0" xfId="0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2" fillId="7" borderId="2" xfId="0" applyFont="1" applyFill="1" applyBorder="1" applyAlignment="1">
      <alignment horizontal="center"/>
    </xf>
    <xf numFmtId="0" fontId="7" fillId="0" borderId="0" xfId="0" applyFont="1"/>
    <xf numFmtId="0" fontId="2" fillId="8" borderId="3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1E06-176A-44F4-B28C-1F3D2CF0544C}">
  <sheetPr>
    <outlinePr summaryBelow="0" summaryRight="0"/>
  </sheetPr>
  <dimension ref="A1:K841"/>
  <sheetViews>
    <sheetView tabSelected="1" topLeftCell="A37" zoomScale="85" zoomScaleNormal="85" workbookViewId="0">
      <selection activeCell="E16" sqref="E16"/>
    </sheetView>
  </sheetViews>
  <sheetFormatPr defaultColWidth="12.5546875" defaultRowHeight="15.75" customHeight="1" x14ac:dyDescent="0.25"/>
  <cols>
    <col min="1" max="1" width="8" customWidth="1"/>
    <col min="2" max="2" width="32" customWidth="1"/>
    <col min="3" max="3" width="10" bestFit="1" customWidth="1"/>
    <col min="4" max="4" width="20" hidden="1" customWidth="1"/>
    <col min="5" max="5" width="49.5546875" style="23" bestFit="1" customWidth="1"/>
    <col min="6" max="6" width="13.109375" style="23" customWidth="1"/>
    <col min="7" max="8" width="9.44140625" style="23" customWidth="1"/>
    <col min="9" max="9" width="16.109375" style="23" customWidth="1"/>
    <col min="10" max="10" width="22.33203125" style="23" bestFit="1" customWidth="1"/>
    <col min="11" max="11" width="16.44140625" style="23" customWidth="1"/>
  </cols>
  <sheetData>
    <row r="1" spans="1:11" ht="15.75" customHeight="1" x14ac:dyDescent="0.25">
      <c r="A1" s="1" t="s">
        <v>0</v>
      </c>
    </row>
    <row r="2" spans="1:11" ht="15.75" customHeight="1" x14ac:dyDescent="0.25">
      <c r="A2" s="1" t="s">
        <v>258</v>
      </c>
    </row>
    <row r="3" spans="1:11" ht="15.75" customHeight="1" x14ac:dyDescent="0.25">
      <c r="A3" s="1" t="s">
        <v>1</v>
      </c>
    </row>
    <row r="4" spans="1:11" ht="15.75" customHeight="1" x14ac:dyDescent="0.25">
      <c r="A4" s="1" t="s">
        <v>2</v>
      </c>
    </row>
    <row r="5" spans="1:11" ht="15.75" customHeight="1" x14ac:dyDescent="0.25">
      <c r="A5" s="1" t="s">
        <v>3</v>
      </c>
    </row>
    <row r="6" spans="1:11" ht="15.75" customHeight="1" x14ac:dyDescent="0.25">
      <c r="A6" s="1" t="s">
        <v>4</v>
      </c>
    </row>
    <row r="7" spans="1:11" ht="15.75" customHeight="1" x14ac:dyDescent="0.25">
      <c r="E7" s="24"/>
      <c r="G7" s="25"/>
      <c r="H7" s="25"/>
      <c r="I7" s="25"/>
      <c r="K7" s="25"/>
    </row>
    <row r="8" spans="1:11" ht="15.75" customHeight="1" x14ac:dyDescent="0.25">
      <c r="A8" s="2" t="s">
        <v>5</v>
      </c>
      <c r="B8" s="2" t="s">
        <v>6</v>
      </c>
      <c r="C8" s="2" t="s">
        <v>7</v>
      </c>
      <c r="D8" s="2" t="s">
        <v>8</v>
      </c>
      <c r="E8" s="26" t="s">
        <v>9</v>
      </c>
      <c r="F8" s="27" t="s">
        <v>10</v>
      </c>
      <c r="G8" s="28" t="s">
        <v>12</v>
      </c>
      <c r="H8" s="28" t="s">
        <v>12</v>
      </c>
      <c r="I8" s="28" t="s">
        <v>246</v>
      </c>
      <c r="J8" s="27" t="s">
        <v>256</v>
      </c>
      <c r="K8" s="28" t="s">
        <v>248</v>
      </c>
    </row>
    <row r="9" spans="1:11" ht="15.75" customHeight="1" x14ac:dyDescent="0.25">
      <c r="A9" s="3">
        <v>1</v>
      </c>
      <c r="B9" s="4" t="s">
        <v>97</v>
      </c>
      <c r="C9" s="4">
        <v>230210115</v>
      </c>
      <c r="D9" s="4" t="s">
        <v>14</v>
      </c>
      <c r="E9" s="29" t="s">
        <v>98</v>
      </c>
      <c r="F9" s="30" t="s">
        <v>133</v>
      </c>
      <c r="G9" s="31">
        <v>6</v>
      </c>
      <c r="H9" s="31"/>
      <c r="I9" s="31"/>
      <c r="J9" s="30" t="s">
        <v>257</v>
      </c>
      <c r="K9" s="31" t="s">
        <v>251</v>
      </c>
    </row>
    <row r="10" spans="1:11" ht="15.75" customHeight="1" x14ac:dyDescent="0.25">
      <c r="A10" s="3">
        <v>2</v>
      </c>
      <c r="B10" s="4" t="s">
        <v>263</v>
      </c>
      <c r="C10" s="4">
        <v>230210020</v>
      </c>
      <c r="D10" s="4" t="s">
        <v>14</v>
      </c>
      <c r="E10" s="29" t="s">
        <v>98</v>
      </c>
      <c r="F10" s="30" t="s">
        <v>133</v>
      </c>
      <c r="G10" s="31">
        <v>4</v>
      </c>
      <c r="H10" s="31"/>
      <c r="I10" s="31"/>
      <c r="J10" s="30" t="s">
        <v>257</v>
      </c>
      <c r="K10" s="31" t="s">
        <v>251</v>
      </c>
    </row>
    <row r="11" spans="1:11" ht="15.75" customHeight="1" x14ac:dyDescent="0.25">
      <c r="A11" s="3">
        <v>3</v>
      </c>
      <c r="B11" s="4" t="s">
        <v>266</v>
      </c>
      <c r="C11" s="4">
        <v>230210112</v>
      </c>
      <c r="D11" s="4" t="s">
        <v>14</v>
      </c>
      <c r="E11" s="29" t="s">
        <v>82</v>
      </c>
      <c r="F11" s="30" t="s">
        <v>133</v>
      </c>
      <c r="G11" s="31">
        <v>8</v>
      </c>
      <c r="H11" s="31"/>
      <c r="I11" s="31"/>
      <c r="J11" s="30" t="s">
        <v>257</v>
      </c>
      <c r="K11" s="31" t="s">
        <v>254</v>
      </c>
    </row>
    <row r="12" spans="1:11" ht="15.75" customHeight="1" x14ac:dyDescent="0.25">
      <c r="A12" s="3">
        <v>4</v>
      </c>
      <c r="B12" s="4" t="s">
        <v>81</v>
      </c>
      <c r="C12" s="4">
        <v>230210044</v>
      </c>
      <c r="D12" s="4" t="s">
        <v>14</v>
      </c>
      <c r="E12" s="29" t="s">
        <v>82</v>
      </c>
      <c r="F12" s="30" t="s">
        <v>133</v>
      </c>
      <c r="G12" s="31">
        <v>6</v>
      </c>
      <c r="H12" s="31">
        <v>8</v>
      </c>
      <c r="I12" s="31"/>
      <c r="J12" s="30" t="s">
        <v>257</v>
      </c>
      <c r="K12" s="31" t="s">
        <v>254</v>
      </c>
    </row>
    <row r="13" spans="1:11" ht="15.75" customHeight="1" x14ac:dyDescent="0.25">
      <c r="A13" s="3">
        <v>5</v>
      </c>
      <c r="B13" s="4" t="s">
        <v>51</v>
      </c>
      <c r="C13" s="4">
        <v>240210113</v>
      </c>
      <c r="D13" s="4" t="s">
        <v>14</v>
      </c>
      <c r="E13" s="29" t="s">
        <v>38</v>
      </c>
      <c r="F13" s="30" t="s">
        <v>130</v>
      </c>
      <c r="G13" s="31">
        <v>2</v>
      </c>
      <c r="H13" s="31">
        <v>4</v>
      </c>
      <c r="I13" s="31"/>
      <c r="J13" s="30" t="s">
        <v>257</v>
      </c>
      <c r="K13" s="31" t="s">
        <v>251</v>
      </c>
    </row>
    <row r="14" spans="1:11" ht="15.75" customHeight="1" x14ac:dyDescent="0.25">
      <c r="A14" s="3">
        <v>6</v>
      </c>
      <c r="B14" s="4" t="s">
        <v>37</v>
      </c>
      <c r="C14" s="4">
        <v>240210014</v>
      </c>
      <c r="D14" s="4" t="s">
        <v>14</v>
      </c>
      <c r="E14" s="29" t="s">
        <v>38</v>
      </c>
      <c r="F14" s="30" t="s">
        <v>130</v>
      </c>
      <c r="G14" s="31">
        <v>4</v>
      </c>
      <c r="H14" s="31">
        <v>8</v>
      </c>
      <c r="I14" s="31"/>
      <c r="J14" s="30" t="s">
        <v>257</v>
      </c>
      <c r="K14" s="31" t="s">
        <v>251</v>
      </c>
    </row>
    <row r="15" spans="1:11" ht="15.75" customHeight="1" x14ac:dyDescent="0.25">
      <c r="A15" s="3">
        <v>7</v>
      </c>
      <c r="B15" s="4" t="s">
        <v>265</v>
      </c>
      <c r="C15" s="4">
        <v>240210038</v>
      </c>
      <c r="D15" s="4" t="s">
        <v>14</v>
      </c>
      <c r="E15" s="29" t="s">
        <v>38</v>
      </c>
      <c r="F15" s="30" t="s">
        <v>130</v>
      </c>
      <c r="G15" s="31">
        <v>2</v>
      </c>
      <c r="H15" s="31">
        <v>8</v>
      </c>
      <c r="I15" s="31" t="s">
        <v>268</v>
      </c>
      <c r="J15" s="30" t="s">
        <v>257</v>
      </c>
      <c r="K15" s="31" t="s">
        <v>251</v>
      </c>
    </row>
    <row r="16" spans="1:11" ht="15.75" customHeight="1" x14ac:dyDescent="0.25">
      <c r="A16" s="3">
        <v>8</v>
      </c>
      <c r="B16" s="4" t="s">
        <v>103</v>
      </c>
      <c r="C16" s="4">
        <v>240210060</v>
      </c>
      <c r="D16" s="4" t="s">
        <v>14</v>
      </c>
      <c r="E16" s="29" t="s">
        <v>38</v>
      </c>
      <c r="F16" s="30" t="s">
        <v>130</v>
      </c>
      <c r="G16" s="31">
        <v>2</v>
      </c>
      <c r="H16" s="31"/>
      <c r="I16" s="31"/>
      <c r="J16" s="30" t="s">
        <v>257</v>
      </c>
      <c r="K16" s="31" t="s">
        <v>251</v>
      </c>
    </row>
    <row r="17" spans="1:11" ht="15.75" customHeight="1" x14ac:dyDescent="0.25">
      <c r="A17" s="3">
        <v>9</v>
      </c>
      <c r="B17" s="4" t="s">
        <v>85</v>
      </c>
      <c r="C17" s="4">
        <v>240210015</v>
      </c>
      <c r="D17" s="4" t="s">
        <v>14</v>
      </c>
      <c r="E17" s="29" t="s">
        <v>23</v>
      </c>
      <c r="F17" s="30" t="s">
        <v>130</v>
      </c>
      <c r="G17" s="31">
        <v>6</v>
      </c>
      <c r="H17" s="31"/>
      <c r="I17" s="31"/>
      <c r="J17" s="30" t="s">
        <v>261</v>
      </c>
      <c r="K17" s="31" t="s">
        <v>251</v>
      </c>
    </row>
    <row r="18" spans="1:11" ht="15.75" customHeight="1" x14ac:dyDescent="0.25">
      <c r="A18" s="3">
        <v>10</v>
      </c>
      <c r="B18" s="4" t="s">
        <v>22</v>
      </c>
      <c r="C18" s="4">
        <v>240210008</v>
      </c>
      <c r="D18" s="4" t="s">
        <v>14</v>
      </c>
      <c r="E18" s="29" t="s">
        <v>23</v>
      </c>
      <c r="F18" s="30" t="s">
        <v>130</v>
      </c>
      <c r="G18" s="31">
        <v>2</v>
      </c>
      <c r="H18" s="31">
        <v>4</v>
      </c>
      <c r="I18" s="31"/>
      <c r="J18" s="30" t="s">
        <v>261</v>
      </c>
      <c r="K18" s="31" t="s">
        <v>251</v>
      </c>
    </row>
    <row r="19" spans="1:11" ht="15.75" customHeight="1" x14ac:dyDescent="0.25">
      <c r="A19" s="3">
        <v>11</v>
      </c>
      <c r="B19" s="4" t="s">
        <v>51</v>
      </c>
      <c r="C19" s="4">
        <v>240210113</v>
      </c>
      <c r="D19" s="4" t="s">
        <v>14</v>
      </c>
      <c r="E19" s="29" t="s">
        <v>23</v>
      </c>
      <c r="F19" s="30" t="s">
        <v>130</v>
      </c>
      <c r="G19" s="31">
        <v>2</v>
      </c>
      <c r="H19" s="31">
        <v>4</v>
      </c>
      <c r="I19" s="31"/>
      <c r="J19" s="30" t="s">
        <v>261</v>
      </c>
      <c r="K19" s="31" t="s">
        <v>251</v>
      </c>
    </row>
    <row r="20" spans="1:11" ht="15.75" customHeight="1" x14ac:dyDescent="0.25">
      <c r="A20" s="3">
        <v>12</v>
      </c>
      <c r="B20" s="4" t="s">
        <v>37</v>
      </c>
      <c r="C20" s="4">
        <v>240210014</v>
      </c>
      <c r="D20" s="4" t="s">
        <v>14</v>
      </c>
      <c r="E20" s="29" t="s">
        <v>23</v>
      </c>
      <c r="F20" s="30" t="s">
        <v>130</v>
      </c>
      <c r="G20" s="31">
        <v>4</v>
      </c>
      <c r="H20" s="31">
        <v>8</v>
      </c>
      <c r="I20" s="31"/>
      <c r="J20" s="30" t="s">
        <v>261</v>
      </c>
      <c r="K20" s="31" t="s">
        <v>251</v>
      </c>
    </row>
    <row r="21" spans="1:11" ht="15.75" customHeight="1" x14ac:dyDescent="0.25">
      <c r="A21" s="3">
        <v>13</v>
      </c>
      <c r="B21" s="4" t="s">
        <v>100</v>
      </c>
      <c r="C21" s="4">
        <v>240220108</v>
      </c>
      <c r="D21" s="4" t="s">
        <v>14</v>
      </c>
      <c r="E21" s="29" t="s">
        <v>23</v>
      </c>
      <c r="F21" s="30" t="s">
        <v>130</v>
      </c>
      <c r="G21" s="31">
        <v>8</v>
      </c>
      <c r="H21" s="31"/>
      <c r="I21" s="31"/>
      <c r="J21" s="30" t="s">
        <v>261</v>
      </c>
      <c r="K21" s="31" t="s">
        <v>251</v>
      </c>
    </row>
    <row r="22" spans="1:11" ht="15.75" customHeight="1" x14ac:dyDescent="0.25">
      <c r="A22" s="3">
        <v>14</v>
      </c>
      <c r="B22" s="4" t="s">
        <v>36</v>
      </c>
      <c r="C22" s="4">
        <v>240210100</v>
      </c>
      <c r="D22" s="4" t="s">
        <v>14</v>
      </c>
      <c r="E22" s="29" t="s">
        <v>23</v>
      </c>
      <c r="F22" s="30" t="s">
        <v>130</v>
      </c>
      <c r="G22" s="31">
        <v>4</v>
      </c>
      <c r="H22" s="31"/>
      <c r="I22" s="31"/>
      <c r="J22" s="30" t="s">
        <v>261</v>
      </c>
      <c r="K22" s="31" t="s">
        <v>251</v>
      </c>
    </row>
    <row r="23" spans="1:11" ht="15.75" customHeight="1" x14ac:dyDescent="0.25">
      <c r="A23" s="3">
        <v>15</v>
      </c>
      <c r="B23" s="4" t="s">
        <v>265</v>
      </c>
      <c r="C23" s="4">
        <v>240210038</v>
      </c>
      <c r="D23" s="4" t="s">
        <v>14</v>
      </c>
      <c r="E23" s="29" t="s">
        <v>23</v>
      </c>
      <c r="F23" s="30" t="s">
        <v>130</v>
      </c>
      <c r="G23" s="31">
        <v>6</v>
      </c>
      <c r="H23" s="31">
        <v>8</v>
      </c>
      <c r="I23" s="31" t="s">
        <v>268</v>
      </c>
      <c r="J23" s="30" t="s">
        <v>261</v>
      </c>
      <c r="K23" s="31" t="s">
        <v>251</v>
      </c>
    </row>
    <row r="24" spans="1:11" ht="15.75" customHeight="1" x14ac:dyDescent="0.25">
      <c r="A24" s="3">
        <v>16</v>
      </c>
      <c r="B24" s="4" t="s">
        <v>49</v>
      </c>
      <c r="C24" s="4">
        <v>240210084</v>
      </c>
      <c r="D24" s="4" t="s">
        <v>14</v>
      </c>
      <c r="E24" s="29" t="s">
        <v>23</v>
      </c>
      <c r="F24" s="30" t="s">
        <v>130</v>
      </c>
      <c r="G24" s="31">
        <v>4</v>
      </c>
      <c r="H24" s="31">
        <v>6</v>
      </c>
      <c r="I24" s="31"/>
      <c r="J24" s="30" t="s">
        <v>261</v>
      </c>
      <c r="K24" s="31" t="s">
        <v>251</v>
      </c>
    </row>
    <row r="25" spans="1:11" ht="15.75" customHeight="1" x14ac:dyDescent="0.25">
      <c r="A25" s="3">
        <v>17</v>
      </c>
      <c r="B25" s="4" t="s">
        <v>51</v>
      </c>
      <c r="C25" s="4">
        <v>240210113</v>
      </c>
      <c r="D25" s="4" t="s">
        <v>14</v>
      </c>
      <c r="E25" s="29" t="s">
        <v>39</v>
      </c>
      <c r="F25" s="30" t="s">
        <v>130</v>
      </c>
      <c r="G25" s="31">
        <v>4</v>
      </c>
      <c r="H25" s="31">
        <v>8</v>
      </c>
      <c r="I25" s="31"/>
      <c r="J25" s="30" t="s">
        <v>262</v>
      </c>
      <c r="K25" s="31" t="s">
        <v>251</v>
      </c>
    </row>
    <row r="26" spans="1:11" ht="15.75" customHeight="1" x14ac:dyDescent="0.25">
      <c r="A26" s="3">
        <v>18</v>
      </c>
      <c r="B26" s="4" t="s">
        <v>37</v>
      </c>
      <c r="C26" s="4">
        <v>240210014</v>
      </c>
      <c r="D26" s="4" t="s">
        <v>14</v>
      </c>
      <c r="E26" s="29" t="s">
        <v>39</v>
      </c>
      <c r="F26" s="30" t="s">
        <v>130</v>
      </c>
      <c r="G26" s="31">
        <v>4</v>
      </c>
      <c r="H26" s="31"/>
      <c r="I26" s="31"/>
      <c r="J26" s="30" t="s">
        <v>262</v>
      </c>
      <c r="K26" s="31" t="s">
        <v>251</v>
      </c>
    </row>
    <row r="27" spans="1:11" ht="15.75" customHeight="1" x14ac:dyDescent="0.25">
      <c r="A27" s="3">
        <v>19</v>
      </c>
      <c r="B27" s="4" t="s">
        <v>49</v>
      </c>
      <c r="C27" s="4">
        <v>240210084</v>
      </c>
      <c r="D27" s="4" t="s">
        <v>14</v>
      </c>
      <c r="E27" s="29" t="s">
        <v>39</v>
      </c>
      <c r="F27" s="30" t="s">
        <v>130</v>
      </c>
      <c r="G27" s="31">
        <v>8</v>
      </c>
      <c r="H27" s="31"/>
      <c r="I27" s="31"/>
      <c r="J27" s="30" t="s">
        <v>262</v>
      </c>
      <c r="K27" s="31" t="s">
        <v>251</v>
      </c>
    </row>
    <row r="28" spans="1:11" ht="15.75" customHeight="1" x14ac:dyDescent="0.25">
      <c r="A28" s="3">
        <v>20</v>
      </c>
      <c r="B28" s="4" t="s">
        <v>17</v>
      </c>
      <c r="C28" s="4">
        <v>220210093</v>
      </c>
      <c r="D28" s="4" t="s">
        <v>14</v>
      </c>
      <c r="E28" s="29" t="s">
        <v>18</v>
      </c>
      <c r="F28" s="30" t="s">
        <v>126</v>
      </c>
      <c r="G28" s="31">
        <v>5</v>
      </c>
      <c r="H28" s="31"/>
      <c r="I28" s="31"/>
      <c r="J28" s="30" t="s">
        <v>257</v>
      </c>
      <c r="K28" s="31" t="s">
        <v>252</v>
      </c>
    </row>
    <row r="29" spans="1:11" ht="15.75" customHeight="1" x14ac:dyDescent="0.25">
      <c r="A29" s="3">
        <v>21</v>
      </c>
      <c r="B29" s="4" t="s">
        <v>20</v>
      </c>
      <c r="C29" s="4">
        <v>220210045</v>
      </c>
      <c r="D29" s="4" t="s">
        <v>14</v>
      </c>
      <c r="E29" s="29" t="s">
        <v>21</v>
      </c>
      <c r="F29" s="30" t="s">
        <v>126</v>
      </c>
      <c r="G29" s="31">
        <v>8</v>
      </c>
      <c r="H29" s="31"/>
      <c r="I29" s="31"/>
      <c r="J29" s="30" t="s">
        <v>261</v>
      </c>
      <c r="K29" s="31" t="s">
        <v>252</v>
      </c>
    </row>
    <row r="30" spans="1:11" ht="15.75" customHeight="1" x14ac:dyDescent="0.25">
      <c r="A30" s="3">
        <v>22</v>
      </c>
      <c r="B30" s="4" t="s">
        <v>73</v>
      </c>
      <c r="C30" s="4">
        <v>210210086</v>
      </c>
      <c r="D30" s="4" t="s">
        <v>14</v>
      </c>
      <c r="E30" s="29" t="s">
        <v>21</v>
      </c>
      <c r="F30" s="30" t="s">
        <v>126</v>
      </c>
      <c r="G30" s="31">
        <v>4</v>
      </c>
      <c r="H30" s="31"/>
      <c r="I30" s="31"/>
      <c r="J30" s="30" t="s">
        <v>261</v>
      </c>
      <c r="K30" s="31" t="s">
        <v>252</v>
      </c>
    </row>
    <row r="31" spans="1:11" ht="15.75" customHeight="1" x14ac:dyDescent="0.25">
      <c r="A31" s="3">
        <v>23</v>
      </c>
      <c r="B31" s="4" t="s">
        <v>118</v>
      </c>
      <c r="C31" s="4">
        <v>220210112</v>
      </c>
      <c r="D31" s="39" t="s">
        <v>14</v>
      </c>
      <c r="E31" s="46" t="s">
        <v>247</v>
      </c>
      <c r="F31" s="30" t="s">
        <v>133</v>
      </c>
      <c r="G31" s="31">
        <v>3</v>
      </c>
      <c r="H31" s="31"/>
      <c r="I31" s="31"/>
      <c r="J31" s="30" t="s">
        <v>262</v>
      </c>
      <c r="K31" s="31" t="s">
        <v>253</v>
      </c>
    </row>
    <row r="32" spans="1:11" ht="15.75" customHeight="1" x14ac:dyDescent="0.25">
      <c r="A32" s="3">
        <v>24</v>
      </c>
      <c r="B32" s="4" t="s">
        <v>97</v>
      </c>
      <c r="C32" s="4">
        <v>230210115</v>
      </c>
      <c r="D32" s="4" t="s">
        <v>14</v>
      </c>
      <c r="E32" s="29" t="s">
        <v>99</v>
      </c>
      <c r="F32" s="30" t="s">
        <v>133</v>
      </c>
      <c r="G32" s="31">
        <v>1</v>
      </c>
      <c r="H32" s="31">
        <v>7</v>
      </c>
      <c r="I32" s="31"/>
      <c r="J32" s="30" t="s">
        <v>261</v>
      </c>
      <c r="K32" s="31" t="s">
        <v>253</v>
      </c>
    </row>
    <row r="33" spans="1:11" ht="15.75" customHeight="1" x14ac:dyDescent="0.25">
      <c r="A33" s="3">
        <v>25</v>
      </c>
      <c r="B33" s="4" t="s">
        <v>109</v>
      </c>
      <c r="C33" s="4">
        <v>230210121</v>
      </c>
      <c r="D33" s="4" t="s">
        <v>14</v>
      </c>
      <c r="E33" s="29" t="s">
        <v>99</v>
      </c>
      <c r="F33" s="30" t="s">
        <v>133</v>
      </c>
      <c r="G33" s="31">
        <v>1</v>
      </c>
      <c r="H33" s="31">
        <v>7</v>
      </c>
      <c r="I33" s="31"/>
      <c r="J33" s="30" t="s">
        <v>261</v>
      </c>
      <c r="K33" s="31" t="s">
        <v>253</v>
      </c>
    </row>
    <row r="34" spans="1:11" ht="15.75" customHeight="1" x14ac:dyDescent="0.25">
      <c r="A34" s="3">
        <v>26</v>
      </c>
      <c r="B34" s="4" t="s">
        <v>83</v>
      </c>
      <c r="C34" s="4">
        <v>230210038</v>
      </c>
      <c r="D34" s="4" t="s">
        <v>14</v>
      </c>
      <c r="E34" s="29" t="s">
        <v>84</v>
      </c>
      <c r="F34" s="30" t="s">
        <v>133</v>
      </c>
      <c r="G34" s="31">
        <v>2</v>
      </c>
      <c r="H34" s="31"/>
      <c r="I34" s="31"/>
      <c r="J34" s="30" t="s">
        <v>261</v>
      </c>
      <c r="K34" s="31" t="s">
        <v>254</v>
      </c>
    </row>
    <row r="35" spans="1:11" ht="15.75" customHeight="1" x14ac:dyDescent="0.25">
      <c r="A35" s="3">
        <v>27</v>
      </c>
      <c r="B35" s="4" t="s">
        <v>265</v>
      </c>
      <c r="C35" s="4">
        <v>240210038</v>
      </c>
      <c r="D35" s="4" t="s">
        <v>14</v>
      </c>
      <c r="E35" s="29" t="s">
        <v>80</v>
      </c>
      <c r="F35" s="30" t="s">
        <v>130</v>
      </c>
      <c r="G35" s="31">
        <v>6</v>
      </c>
      <c r="H35" s="31">
        <v>8</v>
      </c>
      <c r="I35" s="31" t="s">
        <v>268</v>
      </c>
      <c r="J35" s="30" t="s">
        <v>261</v>
      </c>
      <c r="K35" s="31" t="s">
        <v>252</v>
      </c>
    </row>
    <row r="36" spans="1:11" ht="15.75" customHeight="1" x14ac:dyDescent="0.25">
      <c r="A36" s="3">
        <v>28</v>
      </c>
      <c r="B36" s="4" t="s">
        <v>79</v>
      </c>
      <c r="C36" s="4">
        <v>240210093</v>
      </c>
      <c r="D36" s="4" t="s">
        <v>14</v>
      </c>
      <c r="E36" s="29" t="s">
        <v>80</v>
      </c>
      <c r="F36" s="30" t="s">
        <v>130</v>
      </c>
      <c r="G36" s="31">
        <v>6</v>
      </c>
      <c r="H36" s="31"/>
      <c r="I36" s="31"/>
      <c r="J36" s="30" t="s">
        <v>261</v>
      </c>
      <c r="K36" s="31" t="s">
        <v>252</v>
      </c>
    </row>
    <row r="37" spans="1:11" ht="15.75" customHeight="1" x14ac:dyDescent="0.25">
      <c r="A37" s="3">
        <v>29</v>
      </c>
      <c r="B37" s="4" t="s">
        <v>54</v>
      </c>
      <c r="C37" s="4">
        <v>220210062</v>
      </c>
      <c r="D37" s="4" t="s">
        <v>14</v>
      </c>
      <c r="E37" s="29" t="s">
        <v>55</v>
      </c>
      <c r="F37" s="30" t="s">
        <v>189</v>
      </c>
      <c r="G37" s="31">
        <v>4</v>
      </c>
      <c r="H37" s="31">
        <v>8</v>
      </c>
      <c r="I37" s="31"/>
      <c r="J37" s="30" t="s">
        <v>261</v>
      </c>
      <c r="K37" s="31" t="s">
        <v>254</v>
      </c>
    </row>
    <row r="38" spans="1:11" ht="15.75" customHeight="1" x14ac:dyDescent="0.25">
      <c r="A38" s="3">
        <v>30</v>
      </c>
      <c r="B38" s="4" t="s">
        <v>94</v>
      </c>
      <c r="C38" s="4">
        <v>230210051</v>
      </c>
      <c r="D38" s="4" t="s">
        <v>14</v>
      </c>
      <c r="E38" s="29" t="s">
        <v>15</v>
      </c>
      <c r="F38" s="30" t="s">
        <v>126</v>
      </c>
      <c r="G38" s="31">
        <v>2</v>
      </c>
      <c r="H38" s="31"/>
      <c r="I38" s="31"/>
      <c r="J38" s="30" t="s">
        <v>261</v>
      </c>
      <c r="K38" s="31" t="s">
        <v>253</v>
      </c>
    </row>
    <row r="39" spans="1:11" ht="15.75" customHeight="1" x14ac:dyDescent="0.25">
      <c r="A39" s="3">
        <v>31</v>
      </c>
      <c r="B39" s="4" t="s">
        <v>13</v>
      </c>
      <c r="C39" s="4">
        <v>220210002</v>
      </c>
      <c r="D39" s="4" t="s">
        <v>14</v>
      </c>
      <c r="E39" s="29" t="s">
        <v>15</v>
      </c>
      <c r="F39" s="30" t="s">
        <v>126</v>
      </c>
      <c r="G39" s="31">
        <v>2</v>
      </c>
      <c r="H39" s="31">
        <v>4</v>
      </c>
      <c r="I39" s="31"/>
      <c r="J39" s="30" t="s">
        <v>261</v>
      </c>
      <c r="K39" s="31" t="s">
        <v>253</v>
      </c>
    </row>
    <row r="40" spans="1:11" ht="15.75" customHeight="1" x14ac:dyDescent="0.25">
      <c r="A40" s="3">
        <v>32</v>
      </c>
      <c r="B40" s="4" t="s">
        <v>16</v>
      </c>
      <c r="C40" s="4">
        <v>220210068</v>
      </c>
      <c r="D40" s="4" t="s">
        <v>14</v>
      </c>
      <c r="E40" s="29" t="s">
        <v>15</v>
      </c>
      <c r="F40" s="30" t="s">
        <v>126</v>
      </c>
      <c r="G40" s="31">
        <v>4</v>
      </c>
      <c r="H40" s="31"/>
      <c r="I40" s="31"/>
      <c r="J40" s="30" t="s">
        <v>261</v>
      </c>
      <c r="K40" s="31" t="s">
        <v>253</v>
      </c>
    </row>
    <row r="41" spans="1:11" ht="15.75" customHeight="1" x14ac:dyDescent="0.25">
      <c r="A41" s="3">
        <v>33</v>
      </c>
      <c r="B41" s="4" t="s">
        <v>53</v>
      </c>
      <c r="C41" s="4">
        <v>210210152</v>
      </c>
      <c r="D41" s="4" t="s">
        <v>14</v>
      </c>
      <c r="E41" s="29" t="s">
        <v>15</v>
      </c>
      <c r="F41" s="30" t="s">
        <v>126</v>
      </c>
      <c r="G41" s="31">
        <v>2</v>
      </c>
      <c r="H41" s="31">
        <v>6</v>
      </c>
      <c r="I41" s="31"/>
      <c r="J41" s="30" t="s">
        <v>261</v>
      </c>
      <c r="K41" s="31" t="s">
        <v>253</v>
      </c>
    </row>
    <row r="42" spans="1:11" ht="15.75" customHeight="1" x14ac:dyDescent="0.25">
      <c r="A42" s="3">
        <v>34</v>
      </c>
      <c r="B42" s="4" t="s">
        <v>73</v>
      </c>
      <c r="C42" s="4">
        <v>210210086</v>
      </c>
      <c r="D42" s="4" t="s">
        <v>14</v>
      </c>
      <c r="E42" s="29" t="s">
        <v>15</v>
      </c>
      <c r="F42" s="30" t="s">
        <v>126</v>
      </c>
      <c r="G42" s="31">
        <v>4</v>
      </c>
      <c r="H42" s="31"/>
      <c r="I42" s="31"/>
      <c r="J42" s="30" t="s">
        <v>261</v>
      </c>
      <c r="K42" s="31" t="s">
        <v>253</v>
      </c>
    </row>
    <row r="43" spans="1:11" ht="15.75" customHeight="1" x14ac:dyDescent="0.25">
      <c r="A43" s="3">
        <v>35</v>
      </c>
      <c r="B43" s="4" t="s">
        <v>249</v>
      </c>
      <c r="C43" s="4">
        <v>220210122</v>
      </c>
      <c r="D43" s="4" t="s">
        <v>14</v>
      </c>
      <c r="E43" s="30" t="s">
        <v>15</v>
      </c>
      <c r="F43" s="30" t="s">
        <v>126</v>
      </c>
      <c r="G43" s="31">
        <v>2</v>
      </c>
      <c r="H43" s="31"/>
      <c r="I43" s="31"/>
      <c r="J43" s="30" t="s">
        <v>261</v>
      </c>
      <c r="K43" s="31" t="s">
        <v>253</v>
      </c>
    </row>
    <row r="44" spans="1:11" ht="15.75" customHeight="1" x14ac:dyDescent="0.25">
      <c r="A44" s="3">
        <v>36</v>
      </c>
      <c r="B44" s="4" t="s">
        <v>63</v>
      </c>
      <c r="C44" s="4">
        <v>220210094</v>
      </c>
      <c r="D44" s="4" t="s">
        <v>14</v>
      </c>
      <c r="E44" s="29" t="s">
        <v>64</v>
      </c>
      <c r="F44" s="30" t="s">
        <v>126</v>
      </c>
      <c r="G44" s="31">
        <v>4</v>
      </c>
      <c r="H44" s="31"/>
      <c r="I44" s="31"/>
      <c r="J44" s="30" t="s">
        <v>261</v>
      </c>
      <c r="K44" s="31" t="s">
        <v>251</v>
      </c>
    </row>
    <row r="45" spans="1:11" ht="15.75" customHeight="1" x14ac:dyDescent="0.25">
      <c r="A45" s="3">
        <v>37</v>
      </c>
      <c r="B45" s="4" t="s">
        <v>112</v>
      </c>
      <c r="C45" s="4">
        <v>230210096</v>
      </c>
      <c r="D45" s="4" t="s">
        <v>14</v>
      </c>
      <c r="E45" s="29" t="s">
        <v>96</v>
      </c>
      <c r="F45" s="30" t="s">
        <v>133</v>
      </c>
      <c r="G45" s="31">
        <v>1</v>
      </c>
      <c r="H45" s="31"/>
      <c r="I45" s="31"/>
      <c r="J45" s="30" t="s">
        <v>257</v>
      </c>
      <c r="K45" s="31" t="s">
        <v>253</v>
      </c>
    </row>
    <row r="46" spans="1:11" ht="15.75" customHeight="1" x14ac:dyDescent="0.25">
      <c r="A46" s="3">
        <v>38</v>
      </c>
      <c r="B46" s="4" t="s">
        <v>94</v>
      </c>
      <c r="C46" s="4">
        <v>230210051</v>
      </c>
      <c r="D46" s="4" t="s">
        <v>14</v>
      </c>
      <c r="E46" s="29" t="s">
        <v>96</v>
      </c>
      <c r="F46" s="30" t="s">
        <v>133</v>
      </c>
      <c r="G46" s="31">
        <v>2</v>
      </c>
      <c r="H46" s="31"/>
      <c r="I46" s="31"/>
      <c r="J46" s="30" t="s">
        <v>257</v>
      </c>
      <c r="K46" s="31" t="s">
        <v>253</v>
      </c>
    </row>
    <row r="47" spans="1:11" ht="15.75" customHeight="1" x14ac:dyDescent="0.25">
      <c r="A47" s="3">
        <v>39</v>
      </c>
      <c r="B47" s="4" t="s">
        <v>91</v>
      </c>
      <c r="C47" s="4">
        <v>230210087</v>
      </c>
      <c r="D47" s="4" t="s">
        <v>14</v>
      </c>
      <c r="E47" s="29" t="s">
        <v>92</v>
      </c>
      <c r="F47" s="30" t="s">
        <v>133</v>
      </c>
      <c r="G47" s="31">
        <v>2</v>
      </c>
      <c r="H47" s="31">
        <v>8</v>
      </c>
      <c r="I47" s="31"/>
      <c r="J47" s="30" t="s">
        <v>257</v>
      </c>
      <c r="K47" s="31" t="s">
        <v>253</v>
      </c>
    </row>
    <row r="48" spans="1:11" ht="15.75" customHeight="1" x14ac:dyDescent="0.25">
      <c r="A48" s="3">
        <v>40</v>
      </c>
      <c r="B48" s="4" t="s">
        <v>63</v>
      </c>
      <c r="C48" s="4">
        <v>220210094</v>
      </c>
      <c r="D48" s="4" t="s">
        <v>14</v>
      </c>
      <c r="E48" s="29" t="s">
        <v>19</v>
      </c>
      <c r="F48" s="30" t="s">
        <v>126</v>
      </c>
      <c r="G48" s="31">
        <v>4</v>
      </c>
      <c r="H48" s="31">
        <v>8</v>
      </c>
      <c r="I48" s="31"/>
      <c r="J48" s="30" t="s">
        <v>257</v>
      </c>
      <c r="K48" s="31" t="s">
        <v>254</v>
      </c>
    </row>
    <row r="49" spans="1:11" ht="15.75" customHeight="1" x14ac:dyDescent="0.25">
      <c r="A49" s="3">
        <v>41</v>
      </c>
      <c r="B49" s="4" t="s">
        <v>17</v>
      </c>
      <c r="C49" s="4">
        <v>220210093</v>
      </c>
      <c r="D49" s="4" t="s">
        <v>14</v>
      </c>
      <c r="E49" s="29" t="s">
        <v>19</v>
      </c>
      <c r="F49" s="30" t="s">
        <v>126</v>
      </c>
      <c r="G49" s="31">
        <v>4</v>
      </c>
      <c r="H49" s="31"/>
      <c r="I49" s="31"/>
      <c r="J49" s="30" t="s">
        <v>257</v>
      </c>
      <c r="K49" s="31" t="s">
        <v>254</v>
      </c>
    </row>
    <row r="50" spans="1:11" ht="15.75" customHeight="1" x14ac:dyDescent="0.25">
      <c r="A50" s="3">
        <v>42</v>
      </c>
      <c r="B50" s="4" t="s">
        <v>91</v>
      </c>
      <c r="C50" s="4">
        <v>230210087</v>
      </c>
      <c r="D50" s="4" t="s">
        <v>14</v>
      </c>
      <c r="E50" s="29" t="s">
        <v>93</v>
      </c>
      <c r="F50" s="30" t="s">
        <v>133</v>
      </c>
      <c r="G50" s="31">
        <v>8</v>
      </c>
      <c r="H50" s="31"/>
      <c r="I50" s="31"/>
      <c r="J50" s="30" t="s">
        <v>257</v>
      </c>
      <c r="K50" s="31" t="s">
        <v>252</v>
      </c>
    </row>
    <row r="51" spans="1:11" ht="15.75" customHeight="1" x14ac:dyDescent="0.25">
      <c r="A51" s="3">
        <v>43</v>
      </c>
      <c r="B51" s="4" t="s">
        <v>49</v>
      </c>
      <c r="C51" s="4">
        <v>240210084</v>
      </c>
      <c r="D51" s="4" t="s">
        <v>14</v>
      </c>
      <c r="E51" s="29" t="s">
        <v>50</v>
      </c>
      <c r="F51" s="30" t="s">
        <v>130</v>
      </c>
      <c r="G51" s="31">
        <v>6</v>
      </c>
      <c r="H51" s="31"/>
      <c r="I51" s="31"/>
      <c r="J51" s="30" t="s">
        <v>262</v>
      </c>
      <c r="K51" s="31" t="s">
        <v>253</v>
      </c>
    </row>
    <row r="52" spans="1:11" ht="15.75" customHeight="1" x14ac:dyDescent="0.25">
      <c r="A52" s="3">
        <v>44</v>
      </c>
      <c r="B52" s="4" t="s">
        <v>103</v>
      </c>
      <c r="C52" s="4">
        <v>240210060</v>
      </c>
      <c r="D52" s="4" t="s">
        <v>14</v>
      </c>
      <c r="E52" s="29" t="s">
        <v>50</v>
      </c>
      <c r="F52" s="30" t="s">
        <v>130</v>
      </c>
      <c r="G52" s="31">
        <v>2</v>
      </c>
      <c r="H52" s="31">
        <v>6</v>
      </c>
      <c r="I52" s="31"/>
      <c r="J52" s="30" t="s">
        <v>262</v>
      </c>
      <c r="K52" s="31" t="s">
        <v>253</v>
      </c>
    </row>
    <row r="53" spans="1:11" ht="15.75" customHeight="1" x14ac:dyDescent="0.25">
      <c r="A53" s="3">
        <v>45</v>
      </c>
      <c r="B53" s="4" t="s">
        <v>51</v>
      </c>
      <c r="C53" s="4">
        <v>240210113</v>
      </c>
      <c r="D53" s="4" t="s">
        <v>14</v>
      </c>
      <c r="E53" s="29" t="s">
        <v>52</v>
      </c>
      <c r="F53" s="30" t="s">
        <v>130</v>
      </c>
      <c r="G53" s="31">
        <v>6</v>
      </c>
      <c r="H53" s="31"/>
      <c r="I53" s="31"/>
      <c r="J53" s="30" t="s">
        <v>262</v>
      </c>
      <c r="K53" s="31" t="s">
        <v>253</v>
      </c>
    </row>
    <row r="54" spans="1:11" ht="15.75" customHeight="1" x14ac:dyDescent="0.25">
      <c r="A54" s="3">
        <v>46</v>
      </c>
      <c r="B54" s="4" t="s">
        <v>94</v>
      </c>
      <c r="C54" s="4">
        <v>230210051</v>
      </c>
      <c r="D54" s="4" t="s">
        <v>14</v>
      </c>
      <c r="E54" s="29" t="s">
        <v>95</v>
      </c>
      <c r="F54" s="30" t="s">
        <v>133</v>
      </c>
      <c r="G54" s="31">
        <v>2</v>
      </c>
      <c r="H54" s="31"/>
      <c r="I54" s="31"/>
      <c r="J54" s="30" t="s">
        <v>262</v>
      </c>
      <c r="K54" s="31" t="s">
        <v>252</v>
      </c>
    </row>
    <row r="55" spans="1:11" ht="15.75" customHeight="1" x14ac:dyDescent="0.25">
      <c r="A55" s="3">
        <v>47</v>
      </c>
      <c r="B55" s="4" t="s">
        <v>86</v>
      </c>
      <c r="C55" s="4">
        <v>230220040</v>
      </c>
      <c r="D55" s="4" t="s">
        <v>14</v>
      </c>
      <c r="E55" s="29" t="s">
        <v>87</v>
      </c>
      <c r="F55" s="30" t="s">
        <v>133</v>
      </c>
      <c r="G55" s="31">
        <v>2</v>
      </c>
      <c r="H55" s="31"/>
      <c r="I55" s="31"/>
      <c r="J55" s="30" t="s">
        <v>262</v>
      </c>
      <c r="K55" s="31" t="s">
        <v>252</v>
      </c>
    </row>
    <row r="56" spans="1:11" ht="15.75" customHeight="1" x14ac:dyDescent="0.25">
      <c r="A56" s="3">
        <v>48</v>
      </c>
      <c r="B56" s="4" t="s">
        <v>112</v>
      </c>
      <c r="C56" s="4">
        <v>230210096</v>
      </c>
      <c r="D56" s="4" t="s">
        <v>14</v>
      </c>
      <c r="E56" s="29" t="s">
        <v>113</v>
      </c>
      <c r="F56" s="30" t="s">
        <v>126</v>
      </c>
      <c r="G56" s="31">
        <v>1</v>
      </c>
      <c r="H56" s="31"/>
      <c r="I56" s="31"/>
      <c r="J56" s="30" t="s">
        <v>262</v>
      </c>
      <c r="K56" s="31" t="s">
        <v>251</v>
      </c>
    </row>
    <row r="57" spans="1:11" ht="15.75" customHeight="1" x14ac:dyDescent="0.25">
      <c r="A57" s="6"/>
    </row>
    <row r="58" spans="1:11" ht="15.75" customHeight="1" x14ac:dyDescent="0.25">
      <c r="A58" s="6"/>
    </row>
    <row r="59" spans="1:11" ht="15.75" customHeight="1" x14ac:dyDescent="0.25">
      <c r="A59" s="6"/>
    </row>
    <row r="60" spans="1:11" ht="15.75" customHeight="1" x14ac:dyDescent="0.25">
      <c r="A60" s="6"/>
    </row>
    <row r="61" spans="1:11" ht="15.75" customHeight="1" x14ac:dyDescent="0.25">
      <c r="A61" s="6"/>
    </row>
    <row r="62" spans="1:11" ht="15.75" customHeight="1" x14ac:dyDescent="0.25">
      <c r="A62" s="6"/>
    </row>
    <row r="63" spans="1:11" ht="15.75" customHeight="1" x14ac:dyDescent="0.25">
      <c r="A63" s="6"/>
    </row>
    <row r="64" spans="1:11" ht="15.75" customHeight="1" x14ac:dyDescent="0.25">
      <c r="A64" s="6"/>
    </row>
    <row r="65" spans="1:1" ht="15.75" customHeight="1" x14ac:dyDescent="0.25">
      <c r="A65" s="6"/>
    </row>
    <row r="66" spans="1:1" ht="15.75" customHeight="1" x14ac:dyDescent="0.25">
      <c r="A66" s="6"/>
    </row>
    <row r="67" spans="1:1" ht="15.75" customHeight="1" x14ac:dyDescent="0.25">
      <c r="A67" s="6"/>
    </row>
    <row r="68" spans="1:1" ht="15.75" customHeight="1" x14ac:dyDescent="0.25">
      <c r="A68" s="6"/>
    </row>
    <row r="69" spans="1:1" ht="15.75" customHeight="1" x14ac:dyDescent="0.25">
      <c r="A69" s="6"/>
    </row>
    <row r="70" spans="1:1" ht="15.75" customHeight="1" x14ac:dyDescent="0.25">
      <c r="A70" s="6"/>
    </row>
    <row r="71" spans="1:1" ht="15.75" customHeight="1" x14ac:dyDescent="0.25">
      <c r="A71" s="6"/>
    </row>
    <row r="72" spans="1:1" ht="15.75" customHeight="1" x14ac:dyDescent="0.25">
      <c r="A72" s="6"/>
    </row>
    <row r="73" spans="1:1" ht="15.75" customHeight="1" x14ac:dyDescent="0.25">
      <c r="A73" s="6"/>
    </row>
    <row r="74" spans="1:1" ht="13.2" x14ac:dyDescent="0.25">
      <c r="A74" s="6"/>
    </row>
    <row r="75" spans="1:1" ht="13.2" x14ac:dyDescent="0.25">
      <c r="A75" s="6"/>
    </row>
    <row r="76" spans="1:1" ht="13.2" x14ac:dyDescent="0.25">
      <c r="A76" s="6"/>
    </row>
    <row r="77" spans="1:1" ht="13.2" x14ac:dyDescent="0.25">
      <c r="A77" s="6"/>
    </row>
    <row r="78" spans="1:1" ht="13.2" x14ac:dyDescent="0.25">
      <c r="A78" s="6"/>
    </row>
    <row r="79" spans="1:1" ht="13.2" x14ac:dyDescent="0.25">
      <c r="A79" s="6"/>
    </row>
    <row r="80" spans="1:1" ht="13.2" x14ac:dyDescent="0.25">
      <c r="A80" s="6"/>
    </row>
    <row r="81" spans="1:1" ht="13.2" x14ac:dyDescent="0.25">
      <c r="A81" s="6"/>
    </row>
    <row r="82" spans="1:1" ht="13.2" x14ac:dyDescent="0.25">
      <c r="A82" s="6"/>
    </row>
    <row r="83" spans="1:1" ht="13.2" x14ac:dyDescent="0.25">
      <c r="A83" s="6"/>
    </row>
    <row r="84" spans="1:1" ht="13.2" x14ac:dyDescent="0.25">
      <c r="A84" s="6"/>
    </row>
    <row r="85" spans="1:1" ht="13.2" x14ac:dyDescent="0.25">
      <c r="A85" s="6"/>
    </row>
    <row r="86" spans="1:1" ht="13.2" x14ac:dyDescent="0.25">
      <c r="A86" s="6"/>
    </row>
    <row r="87" spans="1:1" ht="13.2" x14ac:dyDescent="0.25">
      <c r="A87" s="6"/>
    </row>
    <row r="88" spans="1:1" ht="13.2" x14ac:dyDescent="0.25">
      <c r="A88" s="6"/>
    </row>
    <row r="89" spans="1:1" ht="13.2" x14ac:dyDescent="0.25">
      <c r="A89" s="6"/>
    </row>
    <row r="90" spans="1:1" ht="13.2" x14ac:dyDescent="0.25">
      <c r="A90" s="6"/>
    </row>
    <row r="91" spans="1:1" ht="13.2" x14ac:dyDescent="0.25">
      <c r="A91" s="6"/>
    </row>
    <row r="92" spans="1:1" ht="13.2" x14ac:dyDescent="0.25">
      <c r="A92" s="6"/>
    </row>
    <row r="93" spans="1:1" ht="13.2" x14ac:dyDescent="0.25">
      <c r="A93" s="6"/>
    </row>
    <row r="94" spans="1:1" ht="13.2" x14ac:dyDescent="0.25">
      <c r="A94" s="6"/>
    </row>
    <row r="95" spans="1:1" ht="13.2" x14ac:dyDescent="0.25">
      <c r="A95" s="6"/>
    </row>
    <row r="96" spans="1:1" ht="13.2" x14ac:dyDescent="0.25">
      <c r="A96" s="6"/>
    </row>
    <row r="97" spans="1:1" ht="13.2" x14ac:dyDescent="0.25">
      <c r="A97" s="6"/>
    </row>
    <row r="98" spans="1:1" ht="13.2" x14ac:dyDescent="0.25">
      <c r="A98" s="6"/>
    </row>
    <row r="99" spans="1:1" ht="13.2" x14ac:dyDescent="0.25">
      <c r="A99" s="6"/>
    </row>
    <row r="100" spans="1:1" ht="13.2" x14ac:dyDescent="0.25">
      <c r="A100" s="6"/>
    </row>
    <row r="101" spans="1:1" ht="13.2" x14ac:dyDescent="0.25">
      <c r="A101" s="6"/>
    </row>
    <row r="102" spans="1:1" ht="13.2" x14ac:dyDescent="0.25">
      <c r="A102" s="6"/>
    </row>
    <row r="103" spans="1:1" ht="13.2" x14ac:dyDescent="0.25">
      <c r="A103" s="6"/>
    </row>
    <row r="104" spans="1:1" ht="13.2" x14ac:dyDescent="0.25">
      <c r="A104" s="6"/>
    </row>
    <row r="105" spans="1:1" ht="13.2" x14ac:dyDescent="0.25">
      <c r="A105" s="6"/>
    </row>
    <row r="106" spans="1:1" ht="13.2" x14ac:dyDescent="0.25">
      <c r="A106" s="6"/>
    </row>
    <row r="107" spans="1:1" ht="13.2" x14ac:dyDescent="0.25">
      <c r="A107" s="6"/>
    </row>
    <row r="108" spans="1:1" ht="13.2" x14ac:dyDescent="0.25">
      <c r="A108" s="6"/>
    </row>
    <row r="109" spans="1:1" ht="13.2" x14ac:dyDescent="0.25">
      <c r="A109" s="6"/>
    </row>
    <row r="110" spans="1:1" ht="13.2" x14ac:dyDescent="0.25">
      <c r="A110" s="6"/>
    </row>
    <row r="111" spans="1:1" ht="13.2" x14ac:dyDescent="0.25">
      <c r="A111" s="6"/>
    </row>
    <row r="112" spans="1:1" ht="13.2" x14ac:dyDescent="0.25">
      <c r="A112" s="6"/>
    </row>
    <row r="113" spans="1:1" ht="13.2" x14ac:dyDescent="0.25">
      <c r="A113" s="6"/>
    </row>
    <row r="114" spans="1:1" ht="13.2" x14ac:dyDescent="0.25">
      <c r="A114" s="6"/>
    </row>
    <row r="115" spans="1:1" ht="13.2" x14ac:dyDescent="0.25">
      <c r="A115" s="6"/>
    </row>
    <row r="116" spans="1:1" ht="13.2" x14ac:dyDescent="0.25">
      <c r="A116" s="6"/>
    </row>
    <row r="117" spans="1:1" ht="13.2" x14ac:dyDescent="0.25">
      <c r="A117" s="6"/>
    </row>
    <row r="118" spans="1:1" ht="13.2" x14ac:dyDescent="0.25">
      <c r="A118" s="6"/>
    </row>
    <row r="119" spans="1:1" ht="13.2" x14ac:dyDescent="0.25">
      <c r="A119" s="6"/>
    </row>
    <row r="120" spans="1:1" ht="13.2" x14ac:dyDescent="0.25">
      <c r="A120" s="6"/>
    </row>
    <row r="121" spans="1:1" ht="13.2" x14ac:dyDescent="0.25">
      <c r="A121" s="6"/>
    </row>
    <row r="122" spans="1:1" ht="13.2" x14ac:dyDescent="0.25">
      <c r="A122" s="6"/>
    </row>
    <row r="123" spans="1:1" ht="13.2" x14ac:dyDescent="0.25">
      <c r="A123" s="6"/>
    </row>
    <row r="124" spans="1:1" ht="13.2" x14ac:dyDescent="0.25">
      <c r="A124" s="6"/>
    </row>
    <row r="125" spans="1:1" ht="13.2" x14ac:dyDescent="0.25">
      <c r="A125" s="6"/>
    </row>
    <row r="126" spans="1:1" ht="13.2" x14ac:dyDescent="0.25">
      <c r="A126" s="6"/>
    </row>
    <row r="127" spans="1:1" ht="13.2" x14ac:dyDescent="0.25">
      <c r="A127" s="6"/>
    </row>
    <row r="128" spans="1:1" ht="13.2" x14ac:dyDescent="0.25">
      <c r="A128" s="6"/>
    </row>
    <row r="129" spans="1:1" ht="13.2" x14ac:dyDescent="0.25">
      <c r="A129" s="6"/>
    </row>
    <row r="130" spans="1:1" ht="13.2" x14ac:dyDescent="0.25">
      <c r="A130" s="6"/>
    </row>
    <row r="131" spans="1:1" ht="13.2" x14ac:dyDescent="0.25">
      <c r="A131" s="6"/>
    </row>
    <row r="132" spans="1:1" ht="13.2" x14ac:dyDescent="0.25">
      <c r="A132" s="6"/>
    </row>
    <row r="133" spans="1:1" ht="13.2" x14ac:dyDescent="0.25">
      <c r="A133" s="6"/>
    </row>
    <row r="134" spans="1:1" ht="13.2" x14ac:dyDescent="0.25">
      <c r="A134" s="6"/>
    </row>
    <row r="135" spans="1:1" ht="13.2" x14ac:dyDescent="0.25">
      <c r="A135" s="6"/>
    </row>
    <row r="136" spans="1:1" ht="13.2" x14ac:dyDescent="0.25">
      <c r="A136" s="6"/>
    </row>
    <row r="137" spans="1:1" ht="13.2" x14ac:dyDescent="0.25">
      <c r="A137" s="6"/>
    </row>
    <row r="138" spans="1:1" ht="13.2" x14ac:dyDescent="0.25">
      <c r="A138" s="6"/>
    </row>
    <row r="139" spans="1:1" ht="13.2" x14ac:dyDescent="0.25">
      <c r="A139" s="6"/>
    </row>
    <row r="140" spans="1:1" ht="13.2" x14ac:dyDescent="0.25">
      <c r="A140" s="6"/>
    </row>
    <row r="141" spans="1:1" ht="13.2" x14ac:dyDescent="0.25">
      <c r="A141" s="6"/>
    </row>
    <row r="142" spans="1:1" ht="13.2" x14ac:dyDescent="0.25">
      <c r="A142" s="6"/>
    </row>
    <row r="143" spans="1:1" ht="13.2" x14ac:dyDescent="0.25">
      <c r="A143" s="6"/>
    </row>
    <row r="144" spans="1:1" ht="13.2" x14ac:dyDescent="0.25">
      <c r="A144" s="6"/>
    </row>
    <row r="145" spans="1:1" ht="13.2" x14ac:dyDescent="0.25">
      <c r="A145" s="6"/>
    </row>
    <row r="146" spans="1:1" ht="13.2" x14ac:dyDescent="0.25">
      <c r="A146" s="6"/>
    </row>
    <row r="147" spans="1:1" ht="13.2" x14ac:dyDescent="0.25">
      <c r="A147" s="6"/>
    </row>
    <row r="148" spans="1:1" ht="13.2" x14ac:dyDescent="0.25">
      <c r="A148" s="6"/>
    </row>
    <row r="149" spans="1:1" ht="13.2" x14ac:dyDescent="0.25">
      <c r="A149" s="6"/>
    </row>
    <row r="150" spans="1:1" ht="13.2" x14ac:dyDescent="0.25">
      <c r="A150" s="6"/>
    </row>
    <row r="151" spans="1:1" ht="13.2" x14ac:dyDescent="0.25">
      <c r="A151" s="6"/>
    </row>
    <row r="152" spans="1:1" ht="13.2" x14ac:dyDescent="0.25">
      <c r="A152" s="6"/>
    </row>
    <row r="153" spans="1:1" ht="13.2" x14ac:dyDescent="0.25">
      <c r="A153" s="6"/>
    </row>
    <row r="154" spans="1:1" ht="13.2" x14ac:dyDescent="0.25">
      <c r="A154" s="6"/>
    </row>
    <row r="155" spans="1:1" ht="13.2" x14ac:dyDescent="0.25">
      <c r="A155" s="6"/>
    </row>
    <row r="156" spans="1:1" ht="13.2" x14ac:dyDescent="0.25">
      <c r="A156" s="6"/>
    </row>
    <row r="157" spans="1:1" ht="13.2" x14ac:dyDescent="0.25">
      <c r="A157" s="6"/>
    </row>
    <row r="158" spans="1:1" ht="13.2" x14ac:dyDescent="0.25">
      <c r="A158" s="6"/>
    </row>
    <row r="159" spans="1:1" ht="13.2" x14ac:dyDescent="0.25">
      <c r="A159" s="6"/>
    </row>
    <row r="160" spans="1:1" ht="13.2" x14ac:dyDescent="0.25">
      <c r="A160" s="6"/>
    </row>
    <row r="161" spans="1:1" ht="13.2" x14ac:dyDescent="0.25">
      <c r="A161" s="6"/>
    </row>
    <row r="162" spans="1:1" ht="13.2" x14ac:dyDescent="0.25">
      <c r="A162" s="6"/>
    </row>
    <row r="163" spans="1:1" ht="13.2" x14ac:dyDescent="0.25">
      <c r="A163" s="6"/>
    </row>
    <row r="164" spans="1:1" ht="13.2" x14ac:dyDescent="0.25">
      <c r="A164" s="6"/>
    </row>
    <row r="165" spans="1:1" ht="13.2" x14ac:dyDescent="0.25">
      <c r="A165" s="6"/>
    </row>
    <row r="166" spans="1:1" ht="13.2" x14ac:dyDescent="0.25">
      <c r="A166" s="6"/>
    </row>
    <row r="167" spans="1:1" ht="13.2" x14ac:dyDescent="0.25">
      <c r="A167" s="6"/>
    </row>
    <row r="168" spans="1:1" ht="13.2" x14ac:dyDescent="0.25">
      <c r="A168" s="6"/>
    </row>
    <row r="169" spans="1:1" ht="13.2" x14ac:dyDescent="0.25">
      <c r="A169" s="6"/>
    </row>
    <row r="170" spans="1:1" ht="13.2" x14ac:dyDescent="0.25">
      <c r="A170" s="6"/>
    </row>
    <row r="171" spans="1:1" ht="13.2" x14ac:dyDescent="0.25">
      <c r="A171" s="6"/>
    </row>
    <row r="172" spans="1:1" ht="13.2" x14ac:dyDescent="0.25">
      <c r="A172" s="6"/>
    </row>
    <row r="173" spans="1:1" ht="13.2" x14ac:dyDescent="0.25">
      <c r="A173" s="6"/>
    </row>
    <row r="174" spans="1:1" ht="13.2" x14ac:dyDescent="0.25">
      <c r="A174" s="6"/>
    </row>
    <row r="175" spans="1:1" ht="13.2" x14ac:dyDescent="0.25">
      <c r="A175" s="6"/>
    </row>
    <row r="176" spans="1:1" ht="13.2" x14ac:dyDescent="0.25">
      <c r="A176" s="6"/>
    </row>
    <row r="177" spans="1:1" ht="13.2" x14ac:dyDescent="0.25">
      <c r="A177" s="6"/>
    </row>
    <row r="178" spans="1:1" ht="13.2" x14ac:dyDescent="0.25">
      <c r="A178" s="6"/>
    </row>
    <row r="179" spans="1:1" ht="13.2" x14ac:dyDescent="0.25">
      <c r="A179" s="6"/>
    </row>
    <row r="180" spans="1:1" ht="13.2" x14ac:dyDescent="0.25">
      <c r="A180" s="6"/>
    </row>
    <row r="181" spans="1:1" ht="13.2" x14ac:dyDescent="0.25">
      <c r="A181" s="6"/>
    </row>
    <row r="182" spans="1:1" ht="13.2" x14ac:dyDescent="0.25">
      <c r="A182" s="6"/>
    </row>
    <row r="183" spans="1:1" ht="13.2" x14ac:dyDescent="0.25">
      <c r="A183" s="6"/>
    </row>
    <row r="184" spans="1:1" ht="13.2" x14ac:dyDescent="0.25">
      <c r="A184" s="6"/>
    </row>
    <row r="185" spans="1:1" ht="13.2" x14ac:dyDescent="0.25">
      <c r="A185" s="6"/>
    </row>
    <row r="186" spans="1:1" ht="13.2" x14ac:dyDescent="0.25">
      <c r="A186" s="6"/>
    </row>
    <row r="187" spans="1:1" ht="13.2" x14ac:dyDescent="0.25">
      <c r="A187" s="6"/>
    </row>
    <row r="188" spans="1:1" ht="13.2" x14ac:dyDescent="0.25">
      <c r="A188" s="6"/>
    </row>
    <row r="189" spans="1:1" ht="13.2" x14ac:dyDescent="0.25">
      <c r="A189" s="6"/>
    </row>
    <row r="190" spans="1:1" ht="13.2" x14ac:dyDescent="0.25">
      <c r="A190" s="6"/>
    </row>
    <row r="191" spans="1:1" ht="13.2" x14ac:dyDescent="0.25">
      <c r="A191" s="6"/>
    </row>
    <row r="192" spans="1:1" ht="13.2" x14ac:dyDescent="0.25">
      <c r="A192" s="6"/>
    </row>
    <row r="193" spans="1:1" ht="13.2" x14ac:dyDescent="0.25">
      <c r="A193" s="6"/>
    </row>
    <row r="194" spans="1:1" ht="13.2" x14ac:dyDescent="0.25">
      <c r="A194" s="6"/>
    </row>
    <row r="195" spans="1:1" ht="13.2" x14ac:dyDescent="0.25">
      <c r="A195" s="6"/>
    </row>
    <row r="196" spans="1:1" ht="13.2" x14ac:dyDescent="0.25">
      <c r="A196" s="6"/>
    </row>
    <row r="197" spans="1:1" ht="13.2" x14ac:dyDescent="0.25">
      <c r="A197" s="6"/>
    </row>
    <row r="198" spans="1:1" ht="13.2" x14ac:dyDescent="0.25">
      <c r="A198" s="6"/>
    </row>
    <row r="199" spans="1:1" ht="13.2" x14ac:dyDescent="0.25">
      <c r="A199" s="6"/>
    </row>
    <row r="200" spans="1:1" ht="13.2" x14ac:dyDescent="0.25">
      <c r="A200" s="6"/>
    </row>
    <row r="201" spans="1:1" ht="13.2" x14ac:dyDescent="0.25">
      <c r="A201" s="6"/>
    </row>
    <row r="202" spans="1:1" ht="13.2" x14ac:dyDescent="0.25">
      <c r="A202" s="6"/>
    </row>
    <row r="203" spans="1:1" ht="13.2" x14ac:dyDescent="0.25">
      <c r="A203" s="6"/>
    </row>
    <row r="204" spans="1:1" ht="13.2" x14ac:dyDescent="0.25">
      <c r="A204" s="6"/>
    </row>
    <row r="205" spans="1:1" ht="13.2" x14ac:dyDescent="0.25">
      <c r="A205" s="6"/>
    </row>
    <row r="206" spans="1:1" ht="13.2" x14ac:dyDescent="0.25">
      <c r="A206" s="6"/>
    </row>
    <row r="207" spans="1:1" ht="13.2" x14ac:dyDescent="0.25">
      <c r="A207" s="6"/>
    </row>
    <row r="208" spans="1:1" ht="13.2" x14ac:dyDescent="0.25">
      <c r="A208" s="6"/>
    </row>
    <row r="209" spans="1:1" ht="13.2" x14ac:dyDescent="0.25">
      <c r="A209" s="6"/>
    </row>
    <row r="210" spans="1:1" ht="13.2" x14ac:dyDescent="0.25">
      <c r="A210" s="6"/>
    </row>
    <row r="211" spans="1:1" ht="13.2" x14ac:dyDescent="0.25">
      <c r="A211" s="6"/>
    </row>
    <row r="212" spans="1:1" ht="13.2" x14ac:dyDescent="0.25">
      <c r="A212" s="6"/>
    </row>
    <row r="213" spans="1:1" ht="13.2" x14ac:dyDescent="0.25">
      <c r="A213" s="6"/>
    </row>
    <row r="214" spans="1:1" ht="13.2" x14ac:dyDescent="0.25">
      <c r="A214" s="6"/>
    </row>
    <row r="215" spans="1:1" ht="13.2" x14ac:dyDescent="0.25">
      <c r="A215" s="6"/>
    </row>
    <row r="216" spans="1:1" ht="13.2" x14ac:dyDescent="0.25">
      <c r="A216" s="6"/>
    </row>
    <row r="217" spans="1:1" ht="13.2" x14ac:dyDescent="0.25">
      <c r="A217" s="6"/>
    </row>
    <row r="218" spans="1:1" ht="13.2" x14ac:dyDescent="0.25">
      <c r="A218" s="6"/>
    </row>
    <row r="219" spans="1:1" ht="13.2" x14ac:dyDescent="0.25">
      <c r="A219" s="6"/>
    </row>
    <row r="220" spans="1:1" ht="13.2" x14ac:dyDescent="0.25">
      <c r="A220" s="6"/>
    </row>
    <row r="221" spans="1:1" ht="13.2" x14ac:dyDescent="0.25">
      <c r="A221" s="6"/>
    </row>
    <row r="222" spans="1:1" ht="13.2" x14ac:dyDescent="0.25">
      <c r="A222" s="6"/>
    </row>
    <row r="223" spans="1:1" ht="13.2" x14ac:dyDescent="0.25">
      <c r="A223" s="6"/>
    </row>
    <row r="224" spans="1:1" ht="13.2" x14ac:dyDescent="0.25">
      <c r="A224" s="6"/>
    </row>
    <row r="225" spans="1:1" ht="13.2" x14ac:dyDescent="0.25">
      <c r="A225" s="6"/>
    </row>
    <row r="226" spans="1:1" ht="13.2" x14ac:dyDescent="0.25">
      <c r="A226" s="6"/>
    </row>
    <row r="227" spans="1:1" ht="13.2" x14ac:dyDescent="0.25">
      <c r="A227" s="6"/>
    </row>
    <row r="228" spans="1:1" ht="13.2" x14ac:dyDescent="0.25">
      <c r="A228" s="6"/>
    </row>
    <row r="229" spans="1:1" ht="13.2" x14ac:dyDescent="0.25">
      <c r="A229" s="6"/>
    </row>
    <row r="230" spans="1:1" ht="13.2" x14ac:dyDescent="0.25">
      <c r="A230" s="6"/>
    </row>
    <row r="231" spans="1:1" ht="13.2" x14ac:dyDescent="0.25">
      <c r="A231" s="6"/>
    </row>
    <row r="232" spans="1:1" ht="13.2" x14ac:dyDescent="0.25">
      <c r="A232" s="6"/>
    </row>
    <row r="233" spans="1:1" ht="13.2" x14ac:dyDescent="0.25">
      <c r="A233" s="6"/>
    </row>
    <row r="234" spans="1:1" ht="13.2" x14ac:dyDescent="0.25">
      <c r="A234" s="6"/>
    </row>
    <row r="235" spans="1:1" ht="13.2" x14ac:dyDescent="0.25">
      <c r="A235" s="6"/>
    </row>
    <row r="236" spans="1:1" ht="13.2" x14ac:dyDescent="0.25">
      <c r="A236" s="6"/>
    </row>
    <row r="237" spans="1:1" ht="13.2" x14ac:dyDescent="0.25">
      <c r="A237" s="6"/>
    </row>
    <row r="238" spans="1:1" ht="13.2" x14ac:dyDescent="0.25">
      <c r="A238" s="6"/>
    </row>
    <row r="239" spans="1:1" ht="13.2" x14ac:dyDescent="0.25">
      <c r="A239" s="6"/>
    </row>
    <row r="240" spans="1:1" ht="13.2" x14ac:dyDescent="0.25">
      <c r="A240" s="6"/>
    </row>
    <row r="241" spans="1:1" ht="13.2" x14ac:dyDescent="0.25">
      <c r="A241" s="6"/>
    </row>
    <row r="242" spans="1:1" ht="13.2" x14ac:dyDescent="0.25">
      <c r="A242" s="6"/>
    </row>
    <row r="243" spans="1:1" ht="13.2" x14ac:dyDescent="0.25">
      <c r="A243" s="6"/>
    </row>
    <row r="244" spans="1:1" ht="13.2" x14ac:dyDescent="0.25">
      <c r="A244" s="6"/>
    </row>
    <row r="245" spans="1:1" ht="13.2" x14ac:dyDescent="0.25">
      <c r="A245" s="6"/>
    </row>
    <row r="246" spans="1:1" ht="13.2" x14ac:dyDescent="0.25">
      <c r="A246" s="6"/>
    </row>
    <row r="247" spans="1:1" ht="13.2" x14ac:dyDescent="0.25">
      <c r="A247" s="6"/>
    </row>
    <row r="248" spans="1:1" ht="13.2" x14ac:dyDescent="0.25">
      <c r="A248" s="6"/>
    </row>
    <row r="249" spans="1:1" ht="13.2" x14ac:dyDescent="0.25">
      <c r="A249" s="6"/>
    </row>
    <row r="250" spans="1:1" ht="13.2" x14ac:dyDescent="0.25">
      <c r="A250" s="6"/>
    </row>
    <row r="251" spans="1:1" ht="13.2" x14ac:dyDescent="0.25">
      <c r="A251" s="6"/>
    </row>
    <row r="252" spans="1:1" ht="13.2" x14ac:dyDescent="0.25">
      <c r="A252" s="6"/>
    </row>
    <row r="253" spans="1:1" ht="13.2" x14ac:dyDescent="0.25">
      <c r="A253" s="6"/>
    </row>
    <row r="254" spans="1:1" ht="13.2" x14ac:dyDescent="0.25">
      <c r="A254" s="6"/>
    </row>
    <row r="255" spans="1:1" ht="13.2" x14ac:dyDescent="0.25">
      <c r="A255" s="6"/>
    </row>
    <row r="256" spans="1:1" ht="13.2" x14ac:dyDescent="0.25">
      <c r="A256" s="6"/>
    </row>
    <row r="257" spans="1:1" ht="13.2" x14ac:dyDescent="0.25">
      <c r="A257" s="6"/>
    </row>
    <row r="258" spans="1:1" ht="13.2" x14ac:dyDescent="0.25">
      <c r="A258" s="6"/>
    </row>
    <row r="259" spans="1:1" ht="13.2" x14ac:dyDescent="0.25">
      <c r="A259" s="6"/>
    </row>
    <row r="260" spans="1:1" ht="13.2" x14ac:dyDescent="0.25">
      <c r="A260" s="6"/>
    </row>
    <row r="261" spans="1:1" ht="13.2" x14ac:dyDescent="0.25">
      <c r="A261" s="6"/>
    </row>
    <row r="262" spans="1:1" ht="13.2" x14ac:dyDescent="0.25">
      <c r="A262" s="6"/>
    </row>
    <row r="263" spans="1:1" ht="13.2" x14ac:dyDescent="0.25">
      <c r="A263" s="6"/>
    </row>
    <row r="264" spans="1:1" ht="13.2" x14ac:dyDescent="0.25">
      <c r="A264" s="6"/>
    </row>
    <row r="265" spans="1:1" ht="13.2" x14ac:dyDescent="0.25">
      <c r="A265" s="6"/>
    </row>
    <row r="266" spans="1:1" ht="13.2" x14ac:dyDescent="0.25">
      <c r="A266" s="6"/>
    </row>
    <row r="267" spans="1:1" ht="13.2" x14ac:dyDescent="0.25">
      <c r="A267" s="6"/>
    </row>
    <row r="268" spans="1:1" ht="13.2" x14ac:dyDescent="0.25">
      <c r="A268" s="6"/>
    </row>
    <row r="269" spans="1:1" ht="13.2" x14ac:dyDescent="0.25">
      <c r="A269" s="6"/>
    </row>
    <row r="270" spans="1:1" ht="13.2" x14ac:dyDescent="0.25">
      <c r="A270" s="6"/>
    </row>
    <row r="271" spans="1:1" ht="13.2" x14ac:dyDescent="0.25">
      <c r="A271" s="6"/>
    </row>
    <row r="272" spans="1:1" ht="13.2" x14ac:dyDescent="0.25">
      <c r="A272" s="6"/>
    </row>
    <row r="273" spans="1:1" ht="13.2" x14ac:dyDescent="0.25">
      <c r="A273" s="6"/>
    </row>
    <row r="274" spans="1:1" ht="13.2" x14ac:dyDescent="0.25">
      <c r="A274" s="6"/>
    </row>
    <row r="275" spans="1:1" ht="13.2" x14ac:dyDescent="0.25">
      <c r="A275" s="6"/>
    </row>
    <row r="276" spans="1:1" ht="13.2" x14ac:dyDescent="0.25">
      <c r="A276" s="6"/>
    </row>
    <row r="277" spans="1:1" ht="13.2" x14ac:dyDescent="0.25">
      <c r="A277" s="6"/>
    </row>
    <row r="278" spans="1:1" ht="13.2" x14ac:dyDescent="0.25">
      <c r="A278" s="6"/>
    </row>
    <row r="279" spans="1:1" ht="13.2" x14ac:dyDescent="0.25">
      <c r="A279" s="6"/>
    </row>
    <row r="280" spans="1:1" ht="13.2" x14ac:dyDescent="0.25">
      <c r="A280" s="6"/>
    </row>
    <row r="281" spans="1:1" ht="13.2" x14ac:dyDescent="0.25">
      <c r="A281" s="6"/>
    </row>
    <row r="282" spans="1:1" ht="13.2" x14ac:dyDescent="0.25">
      <c r="A282" s="6"/>
    </row>
    <row r="283" spans="1:1" ht="13.2" x14ac:dyDescent="0.25">
      <c r="A283" s="6"/>
    </row>
    <row r="284" spans="1:1" ht="13.2" x14ac:dyDescent="0.25">
      <c r="A284" s="6"/>
    </row>
    <row r="285" spans="1:1" ht="13.2" x14ac:dyDescent="0.25">
      <c r="A285" s="6"/>
    </row>
    <row r="286" spans="1:1" ht="13.2" x14ac:dyDescent="0.25">
      <c r="A286" s="6"/>
    </row>
    <row r="287" spans="1:1" ht="13.2" x14ac:dyDescent="0.25">
      <c r="A287" s="6"/>
    </row>
    <row r="288" spans="1:1" ht="13.2" x14ac:dyDescent="0.25">
      <c r="A288" s="6"/>
    </row>
    <row r="289" spans="1:1" ht="13.2" x14ac:dyDescent="0.25">
      <c r="A289" s="6"/>
    </row>
    <row r="290" spans="1:1" ht="13.2" x14ac:dyDescent="0.25">
      <c r="A290" s="6"/>
    </row>
    <row r="291" spans="1:1" ht="13.2" x14ac:dyDescent="0.25">
      <c r="A291" s="6"/>
    </row>
    <row r="292" spans="1:1" ht="13.2" x14ac:dyDescent="0.25">
      <c r="A292" s="6"/>
    </row>
    <row r="293" spans="1:1" ht="13.2" x14ac:dyDescent="0.25">
      <c r="A293" s="6"/>
    </row>
    <row r="294" spans="1:1" ht="13.2" x14ac:dyDescent="0.25">
      <c r="A294" s="6"/>
    </row>
    <row r="295" spans="1:1" ht="13.2" x14ac:dyDescent="0.25">
      <c r="A295" s="6"/>
    </row>
    <row r="296" spans="1:1" ht="13.2" x14ac:dyDescent="0.25">
      <c r="A296" s="6"/>
    </row>
    <row r="297" spans="1:1" ht="13.2" x14ac:dyDescent="0.25">
      <c r="A297" s="6"/>
    </row>
    <row r="298" spans="1:1" ht="13.2" x14ac:dyDescent="0.25">
      <c r="A298" s="6"/>
    </row>
    <row r="299" spans="1:1" ht="13.2" x14ac:dyDescent="0.25">
      <c r="A299" s="6"/>
    </row>
    <row r="300" spans="1:1" ht="13.2" x14ac:dyDescent="0.25">
      <c r="A300" s="6"/>
    </row>
    <row r="301" spans="1:1" ht="13.2" x14ac:dyDescent="0.25">
      <c r="A301" s="6"/>
    </row>
    <row r="302" spans="1:1" ht="13.2" x14ac:dyDescent="0.25">
      <c r="A302" s="6"/>
    </row>
    <row r="303" spans="1:1" ht="13.2" x14ac:dyDescent="0.25">
      <c r="A303" s="6"/>
    </row>
    <row r="304" spans="1:1" ht="13.2" x14ac:dyDescent="0.25">
      <c r="A304" s="6"/>
    </row>
    <row r="305" spans="1:1" ht="13.2" x14ac:dyDescent="0.25">
      <c r="A305" s="6"/>
    </row>
    <row r="306" spans="1:1" ht="13.2" x14ac:dyDescent="0.25">
      <c r="A306" s="6"/>
    </row>
    <row r="307" spans="1:1" ht="13.2" x14ac:dyDescent="0.25">
      <c r="A307" s="6"/>
    </row>
    <row r="308" spans="1:1" ht="13.2" x14ac:dyDescent="0.25">
      <c r="A308" s="6"/>
    </row>
    <row r="309" spans="1:1" ht="13.2" x14ac:dyDescent="0.25">
      <c r="A309" s="6"/>
    </row>
    <row r="310" spans="1:1" ht="13.2" x14ac:dyDescent="0.25">
      <c r="A310" s="6"/>
    </row>
    <row r="311" spans="1:1" ht="13.2" x14ac:dyDescent="0.25">
      <c r="A311" s="6"/>
    </row>
    <row r="312" spans="1:1" ht="13.2" x14ac:dyDescent="0.25">
      <c r="A312" s="6"/>
    </row>
    <row r="313" spans="1:1" ht="13.2" x14ac:dyDescent="0.25">
      <c r="A313" s="6"/>
    </row>
    <row r="314" spans="1:1" ht="13.2" x14ac:dyDescent="0.25">
      <c r="A314" s="6"/>
    </row>
    <row r="315" spans="1:1" ht="13.2" x14ac:dyDescent="0.25">
      <c r="A315" s="6"/>
    </row>
    <row r="316" spans="1:1" ht="13.2" x14ac:dyDescent="0.25">
      <c r="A316" s="6"/>
    </row>
    <row r="317" spans="1:1" ht="13.2" x14ac:dyDescent="0.25">
      <c r="A317" s="6"/>
    </row>
    <row r="318" spans="1:1" ht="13.2" x14ac:dyDescent="0.25">
      <c r="A318" s="6"/>
    </row>
    <row r="319" spans="1:1" ht="13.2" x14ac:dyDescent="0.25">
      <c r="A319" s="6"/>
    </row>
    <row r="320" spans="1:1" ht="13.2" x14ac:dyDescent="0.25">
      <c r="A320" s="6"/>
    </row>
    <row r="321" spans="1:1" ht="13.2" x14ac:dyDescent="0.25">
      <c r="A321" s="6"/>
    </row>
    <row r="322" spans="1:1" ht="13.2" x14ac:dyDescent="0.25">
      <c r="A322" s="6"/>
    </row>
    <row r="323" spans="1:1" ht="13.2" x14ac:dyDescent="0.25">
      <c r="A323" s="6"/>
    </row>
    <row r="324" spans="1:1" ht="13.2" x14ac:dyDescent="0.25">
      <c r="A324" s="6"/>
    </row>
    <row r="325" spans="1:1" ht="13.2" x14ac:dyDescent="0.25">
      <c r="A325" s="6"/>
    </row>
    <row r="326" spans="1:1" ht="13.2" x14ac:dyDescent="0.25">
      <c r="A326" s="6"/>
    </row>
    <row r="327" spans="1:1" ht="13.2" x14ac:dyDescent="0.25">
      <c r="A327" s="6"/>
    </row>
    <row r="328" spans="1:1" ht="13.2" x14ac:dyDescent="0.25">
      <c r="A328" s="6"/>
    </row>
    <row r="329" spans="1:1" ht="13.2" x14ac:dyDescent="0.25">
      <c r="A329" s="6"/>
    </row>
    <row r="330" spans="1:1" ht="13.2" x14ac:dyDescent="0.25">
      <c r="A330" s="6"/>
    </row>
    <row r="331" spans="1:1" ht="13.2" x14ac:dyDescent="0.25">
      <c r="A331" s="6"/>
    </row>
    <row r="332" spans="1:1" ht="13.2" x14ac:dyDescent="0.25">
      <c r="A332" s="6"/>
    </row>
    <row r="333" spans="1:1" ht="13.2" x14ac:dyDescent="0.25">
      <c r="A333" s="6"/>
    </row>
    <row r="334" spans="1:1" ht="13.2" x14ac:dyDescent="0.25">
      <c r="A334" s="6"/>
    </row>
    <row r="335" spans="1:1" ht="13.2" x14ac:dyDescent="0.25">
      <c r="A335" s="6"/>
    </row>
    <row r="336" spans="1:1" ht="13.2" x14ac:dyDescent="0.25">
      <c r="A336" s="6"/>
    </row>
    <row r="337" spans="1:1" ht="13.2" x14ac:dyDescent="0.25">
      <c r="A337" s="6"/>
    </row>
    <row r="338" spans="1:1" ht="13.2" x14ac:dyDescent="0.25">
      <c r="A338" s="6"/>
    </row>
    <row r="339" spans="1:1" ht="13.2" x14ac:dyDescent="0.25">
      <c r="A339" s="6"/>
    </row>
    <row r="340" spans="1:1" ht="13.2" x14ac:dyDescent="0.25">
      <c r="A340" s="6"/>
    </row>
    <row r="341" spans="1:1" ht="13.2" x14ac:dyDescent="0.25">
      <c r="A341" s="6"/>
    </row>
    <row r="342" spans="1:1" ht="13.2" x14ac:dyDescent="0.25">
      <c r="A342" s="6"/>
    </row>
    <row r="343" spans="1:1" ht="13.2" x14ac:dyDescent="0.25">
      <c r="A343" s="6"/>
    </row>
    <row r="344" spans="1:1" ht="13.2" x14ac:dyDescent="0.25">
      <c r="A344" s="6"/>
    </row>
    <row r="345" spans="1:1" ht="13.2" x14ac:dyDescent="0.25">
      <c r="A345" s="6"/>
    </row>
    <row r="346" spans="1:1" ht="13.2" x14ac:dyDescent="0.25">
      <c r="A346" s="6"/>
    </row>
    <row r="347" spans="1:1" ht="13.2" x14ac:dyDescent="0.25">
      <c r="A347" s="6"/>
    </row>
    <row r="348" spans="1:1" ht="13.2" x14ac:dyDescent="0.25">
      <c r="A348" s="6"/>
    </row>
    <row r="349" spans="1:1" ht="13.2" x14ac:dyDescent="0.25">
      <c r="A349" s="6"/>
    </row>
    <row r="350" spans="1:1" ht="13.2" x14ac:dyDescent="0.25">
      <c r="A350" s="6"/>
    </row>
    <row r="351" spans="1:1" ht="13.2" x14ac:dyDescent="0.25">
      <c r="A351" s="6"/>
    </row>
    <row r="352" spans="1:1" ht="13.2" x14ac:dyDescent="0.25">
      <c r="A352" s="6"/>
    </row>
    <row r="353" spans="1:1" ht="13.2" x14ac:dyDescent="0.25">
      <c r="A353" s="6"/>
    </row>
    <row r="354" spans="1:1" ht="13.2" x14ac:dyDescent="0.25">
      <c r="A354" s="6"/>
    </row>
    <row r="355" spans="1:1" ht="13.2" x14ac:dyDescent="0.25">
      <c r="A355" s="6"/>
    </row>
    <row r="356" spans="1:1" ht="13.2" x14ac:dyDescent="0.25">
      <c r="A356" s="6"/>
    </row>
    <row r="357" spans="1:1" ht="13.2" x14ac:dyDescent="0.25">
      <c r="A357" s="6"/>
    </row>
    <row r="358" spans="1:1" ht="13.2" x14ac:dyDescent="0.25">
      <c r="A358" s="6"/>
    </row>
    <row r="359" spans="1:1" ht="13.2" x14ac:dyDescent="0.25">
      <c r="A359" s="6"/>
    </row>
    <row r="360" spans="1:1" ht="13.2" x14ac:dyDescent="0.25">
      <c r="A360" s="6"/>
    </row>
    <row r="361" spans="1:1" ht="13.2" x14ac:dyDescent="0.25">
      <c r="A361" s="6"/>
    </row>
    <row r="362" spans="1:1" ht="13.2" x14ac:dyDescent="0.25">
      <c r="A362" s="6"/>
    </row>
    <row r="363" spans="1:1" ht="13.2" x14ac:dyDescent="0.25">
      <c r="A363" s="6"/>
    </row>
    <row r="364" spans="1:1" ht="13.2" x14ac:dyDescent="0.25">
      <c r="A364" s="6"/>
    </row>
    <row r="365" spans="1:1" ht="13.2" x14ac:dyDescent="0.25">
      <c r="A365" s="6"/>
    </row>
    <row r="366" spans="1:1" ht="13.2" x14ac:dyDescent="0.25">
      <c r="A366" s="6"/>
    </row>
    <row r="367" spans="1:1" ht="13.2" x14ac:dyDescent="0.25">
      <c r="A367" s="6"/>
    </row>
    <row r="368" spans="1:1" ht="13.2" x14ac:dyDescent="0.25">
      <c r="A368" s="6"/>
    </row>
    <row r="369" spans="1:1" ht="13.2" x14ac:dyDescent="0.25">
      <c r="A369" s="6"/>
    </row>
    <row r="370" spans="1:1" ht="13.2" x14ac:dyDescent="0.25">
      <c r="A370" s="6"/>
    </row>
    <row r="371" spans="1:1" ht="13.2" x14ac:dyDescent="0.25">
      <c r="A371" s="6"/>
    </row>
    <row r="372" spans="1:1" ht="13.2" x14ac:dyDescent="0.25">
      <c r="A372" s="6"/>
    </row>
    <row r="373" spans="1:1" ht="13.2" x14ac:dyDescent="0.25">
      <c r="A373" s="6"/>
    </row>
    <row r="374" spans="1:1" ht="13.2" x14ac:dyDescent="0.25">
      <c r="A374" s="6"/>
    </row>
    <row r="375" spans="1:1" ht="13.2" x14ac:dyDescent="0.25">
      <c r="A375" s="6"/>
    </row>
    <row r="376" spans="1:1" ht="13.2" x14ac:dyDescent="0.25">
      <c r="A376" s="6"/>
    </row>
    <row r="377" spans="1:1" ht="13.2" x14ac:dyDescent="0.25">
      <c r="A377" s="6"/>
    </row>
    <row r="378" spans="1:1" ht="13.2" x14ac:dyDescent="0.25">
      <c r="A378" s="6"/>
    </row>
    <row r="379" spans="1:1" ht="13.2" x14ac:dyDescent="0.25">
      <c r="A379" s="6"/>
    </row>
    <row r="380" spans="1:1" ht="13.2" x14ac:dyDescent="0.25">
      <c r="A380" s="6"/>
    </row>
    <row r="381" spans="1:1" ht="13.2" x14ac:dyDescent="0.25">
      <c r="A381" s="6"/>
    </row>
    <row r="382" spans="1:1" ht="13.2" x14ac:dyDescent="0.25">
      <c r="A382" s="6"/>
    </row>
    <row r="383" spans="1:1" ht="13.2" x14ac:dyDescent="0.25">
      <c r="A383" s="6"/>
    </row>
    <row r="384" spans="1:1" ht="13.2" x14ac:dyDescent="0.25">
      <c r="A384" s="6"/>
    </row>
    <row r="385" spans="1:1" ht="13.2" x14ac:dyDescent="0.25">
      <c r="A385" s="6"/>
    </row>
    <row r="386" spans="1:1" ht="13.2" x14ac:dyDescent="0.25">
      <c r="A386" s="6"/>
    </row>
    <row r="387" spans="1:1" ht="13.2" x14ac:dyDescent="0.25">
      <c r="A387" s="6"/>
    </row>
    <row r="388" spans="1:1" ht="13.2" x14ac:dyDescent="0.25">
      <c r="A388" s="6"/>
    </row>
    <row r="389" spans="1:1" ht="13.2" x14ac:dyDescent="0.25">
      <c r="A389" s="6"/>
    </row>
    <row r="390" spans="1:1" ht="13.2" x14ac:dyDescent="0.25">
      <c r="A390" s="6"/>
    </row>
    <row r="391" spans="1:1" ht="13.2" x14ac:dyDescent="0.25">
      <c r="A391" s="6"/>
    </row>
    <row r="392" spans="1:1" ht="13.2" x14ac:dyDescent="0.25">
      <c r="A392" s="6"/>
    </row>
    <row r="393" spans="1:1" ht="13.2" x14ac:dyDescent="0.25">
      <c r="A393" s="6"/>
    </row>
    <row r="394" spans="1:1" ht="13.2" x14ac:dyDescent="0.25">
      <c r="A394" s="6"/>
    </row>
    <row r="395" spans="1:1" ht="13.2" x14ac:dyDescent="0.25">
      <c r="A395" s="6"/>
    </row>
    <row r="396" spans="1:1" ht="13.2" x14ac:dyDescent="0.25">
      <c r="A396" s="6"/>
    </row>
    <row r="397" spans="1:1" ht="13.2" x14ac:dyDescent="0.25">
      <c r="A397" s="6"/>
    </row>
    <row r="398" spans="1:1" ht="13.2" x14ac:dyDescent="0.25">
      <c r="A398" s="6"/>
    </row>
    <row r="399" spans="1:1" ht="13.2" x14ac:dyDescent="0.25">
      <c r="A399" s="6"/>
    </row>
    <row r="400" spans="1:1" ht="13.2" x14ac:dyDescent="0.25">
      <c r="A400" s="6"/>
    </row>
    <row r="401" spans="1:1" ht="13.2" x14ac:dyDescent="0.25">
      <c r="A401" s="6"/>
    </row>
    <row r="402" spans="1:1" ht="13.2" x14ac:dyDescent="0.25">
      <c r="A402" s="6"/>
    </row>
    <row r="403" spans="1:1" ht="13.2" x14ac:dyDescent="0.25">
      <c r="A403" s="6"/>
    </row>
    <row r="404" spans="1:1" ht="13.2" x14ac:dyDescent="0.25">
      <c r="A404" s="6"/>
    </row>
    <row r="405" spans="1:1" ht="13.2" x14ac:dyDescent="0.25">
      <c r="A405" s="6"/>
    </row>
    <row r="406" spans="1:1" ht="13.2" x14ac:dyDescent="0.25">
      <c r="A406" s="6"/>
    </row>
    <row r="407" spans="1:1" ht="13.2" x14ac:dyDescent="0.25">
      <c r="A407" s="6"/>
    </row>
    <row r="408" spans="1:1" ht="13.2" x14ac:dyDescent="0.25">
      <c r="A408" s="6"/>
    </row>
    <row r="409" spans="1:1" ht="13.2" x14ac:dyDescent="0.25">
      <c r="A409" s="6"/>
    </row>
    <row r="410" spans="1:1" ht="13.2" x14ac:dyDescent="0.25">
      <c r="A410" s="6"/>
    </row>
    <row r="411" spans="1:1" ht="13.2" x14ac:dyDescent="0.25">
      <c r="A411" s="6"/>
    </row>
    <row r="412" spans="1:1" ht="13.2" x14ac:dyDescent="0.25">
      <c r="A412" s="6"/>
    </row>
    <row r="413" spans="1:1" ht="13.2" x14ac:dyDescent="0.25">
      <c r="A413" s="6"/>
    </row>
    <row r="414" spans="1:1" ht="13.2" x14ac:dyDescent="0.25">
      <c r="A414" s="6"/>
    </row>
    <row r="415" spans="1:1" ht="13.2" x14ac:dyDescent="0.25">
      <c r="A415" s="6"/>
    </row>
    <row r="416" spans="1:1" ht="13.2" x14ac:dyDescent="0.25">
      <c r="A416" s="6"/>
    </row>
    <row r="417" spans="1:1" ht="13.2" x14ac:dyDescent="0.25">
      <c r="A417" s="6"/>
    </row>
    <row r="418" spans="1:1" ht="13.2" x14ac:dyDescent="0.25">
      <c r="A418" s="6"/>
    </row>
    <row r="419" spans="1:1" ht="13.2" x14ac:dyDescent="0.25">
      <c r="A419" s="6"/>
    </row>
    <row r="420" spans="1:1" ht="13.2" x14ac:dyDescent="0.25">
      <c r="A420" s="6"/>
    </row>
    <row r="421" spans="1:1" ht="13.2" x14ac:dyDescent="0.25">
      <c r="A421" s="6"/>
    </row>
    <row r="422" spans="1:1" ht="13.2" x14ac:dyDescent="0.25">
      <c r="A422" s="6"/>
    </row>
    <row r="423" spans="1:1" ht="13.2" x14ac:dyDescent="0.25">
      <c r="A423" s="6"/>
    </row>
    <row r="424" spans="1:1" ht="13.2" x14ac:dyDescent="0.25">
      <c r="A424" s="6"/>
    </row>
    <row r="425" spans="1:1" ht="13.2" x14ac:dyDescent="0.25">
      <c r="A425" s="6"/>
    </row>
    <row r="426" spans="1:1" ht="13.2" x14ac:dyDescent="0.25">
      <c r="A426" s="6"/>
    </row>
    <row r="427" spans="1:1" ht="13.2" x14ac:dyDescent="0.25">
      <c r="A427" s="6"/>
    </row>
    <row r="428" spans="1:1" ht="13.2" x14ac:dyDescent="0.25">
      <c r="A428" s="6"/>
    </row>
    <row r="429" spans="1:1" ht="13.2" x14ac:dyDescent="0.25">
      <c r="A429" s="6"/>
    </row>
    <row r="430" spans="1:1" ht="13.2" x14ac:dyDescent="0.25">
      <c r="A430" s="6"/>
    </row>
    <row r="431" spans="1:1" ht="13.2" x14ac:dyDescent="0.25">
      <c r="A431" s="6"/>
    </row>
    <row r="432" spans="1:1" ht="13.2" x14ac:dyDescent="0.25">
      <c r="A432" s="6"/>
    </row>
    <row r="433" spans="1:1" ht="13.2" x14ac:dyDescent="0.25">
      <c r="A433" s="6"/>
    </row>
    <row r="434" spans="1:1" ht="13.2" x14ac:dyDescent="0.25">
      <c r="A434" s="6"/>
    </row>
    <row r="435" spans="1:1" ht="13.2" x14ac:dyDescent="0.25">
      <c r="A435" s="6"/>
    </row>
    <row r="436" spans="1:1" ht="13.2" x14ac:dyDescent="0.25">
      <c r="A436" s="6"/>
    </row>
    <row r="437" spans="1:1" ht="13.2" x14ac:dyDescent="0.25">
      <c r="A437" s="6"/>
    </row>
    <row r="438" spans="1:1" ht="13.2" x14ac:dyDescent="0.25">
      <c r="A438" s="6"/>
    </row>
    <row r="439" spans="1:1" ht="13.2" x14ac:dyDescent="0.25">
      <c r="A439" s="6"/>
    </row>
    <row r="440" spans="1:1" ht="13.2" x14ac:dyDescent="0.25">
      <c r="A440" s="6"/>
    </row>
    <row r="441" spans="1:1" ht="13.2" x14ac:dyDescent="0.25">
      <c r="A441" s="6"/>
    </row>
    <row r="442" spans="1:1" ht="13.2" x14ac:dyDescent="0.25">
      <c r="A442" s="6"/>
    </row>
    <row r="443" spans="1:1" ht="13.2" x14ac:dyDescent="0.25">
      <c r="A443" s="6"/>
    </row>
    <row r="444" spans="1:1" ht="13.2" x14ac:dyDescent="0.25">
      <c r="A444" s="6"/>
    </row>
    <row r="445" spans="1:1" ht="13.2" x14ac:dyDescent="0.25">
      <c r="A445" s="6"/>
    </row>
    <row r="446" spans="1:1" ht="13.2" x14ac:dyDescent="0.25">
      <c r="A446" s="6"/>
    </row>
    <row r="447" spans="1:1" ht="13.2" x14ac:dyDescent="0.25">
      <c r="A447" s="6"/>
    </row>
    <row r="448" spans="1:1" ht="13.2" x14ac:dyDescent="0.25">
      <c r="A448" s="6"/>
    </row>
    <row r="449" spans="1:1" ht="13.2" x14ac:dyDescent="0.25">
      <c r="A449" s="6"/>
    </row>
    <row r="450" spans="1:1" ht="13.2" x14ac:dyDescent="0.25">
      <c r="A450" s="6"/>
    </row>
    <row r="451" spans="1:1" ht="13.2" x14ac:dyDescent="0.25">
      <c r="A451" s="6"/>
    </row>
    <row r="452" spans="1:1" ht="13.2" x14ac:dyDescent="0.25">
      <c r="A452" s="6"/>
    </row>
    <row r="453" spans="1:1" ht="13.2" x14ac:dyDescent="0.25">
      <c r="A453" s="6"/>
    </row>
    <row r="454" spans="1:1" ht="13.2" x14ac:dyDescent="0.25">
      <c r="A454" s="6"/>
    </row>
    <row r="455" spans="1:1" ht="13.2" x14ac:dyDescent="0.25">
      <c r="A455" s="6"/>
    </row>
    <row r="456" spans="1:1" ht="13.2" x14ac:dyDescent="0.25">
      <c r="A456" s="6"/>
    </row>
    <row r="457" spans="1:1" ht="13.2" x14ac:dyDescent="0.25">
      <c r="A457" s="6"/>
    </row>
    <row r="458" spans="1:1" ht="13.2" x14ac:dyDescent="0.25">
      <c r="A458" s="6"/>
    </row>
    <row r="459" spans="1:1" ht="13.2" x14ac:dyDescent="0.25">
      <c r="A459" s="6"/>
    </row>
    <row r="460" spans="1:1" ht="13.2" x14ac:dyDescent="0.25">
      <c r="A460" s="6"/>
    </row>
    <row r="461" spans="1:1" ht="13.2" x14ac:dyDescent="0.25">
      <c r="A461" s="6"/>
    </row>
    <row r="462" spans="1:1" ht="13.2" x14ac:dyDescent="0.25">
      <c r="A462" s="6"/>
    </row>
    <row r="463" spans="1:1" ht="13.2" x14ac:dyDescent="0.25">
      <c r="A463" s="6"/>
    </row>
    <row r="464" spans="1:1" ht="13.2" x14ac:dyDescent="0.25">
      <c r="A464" s="6"/>
    </row>
    <row r="465" spans="1:1" ht="13.2" x14ac:dyDescent="0.25">
      <c r="A465" s="6"/>
    </row>
    <row r="466" spans="1:1" ht="13.2" x14ac:dyDescent="0.25">
      <c r="A466" s="6"/>
    </row>
    <row r="467" spans="1:1" ht="13.2" x14ac:dyDescent="0.25">
      <c r="A467" s="6"/>
    </row>
    <row r="468" spans="1:1" ht="13.2" x14ac:dyDescent="0.25">
      <c r="A468" s="6"/>
    </row>
    <row r="469" spans="1:1" ht="13.2" x14ac:dyDescent="0.25">
      <c r="A469" s="6"/>
    </row>
    <row r="470" spans="1:1" ht="13.2" x14ac:dyDescent="0.25">
      <c r="A470" s="6"/>
    </row>
    <row r="471" spans="1:1" ht="13.2" x14ac:dyDescent="0.25">
      <c r="A471" s="6"/>
    </row>
    <row r="472" spans="1:1" ht="13.2" x14ac:dyDescent="0.25">
      <c r="A472" s="6"/>
    </row>
    <row r="473" spans="1:1" ht="13.2" x14ac:dyDescent="0.25">
      <c r="A473" s="6"/>
    </row>
    <row r="474" spans="1:1" ht="13.2" x14ac:dyDescent="0.25">
      <c r="A474" s="6"/>
    </row>
    <row r="475" spans="1:1" ht="13.2" x14ac:dyDescent="0.25">
      <c r="A475" s="6"/>
    </row>
    <row r="476" spans="1:1" ht="13.2" x14ac:dyDescent="0.25">
      <c r="A476" s="6"/>
    </row>
    <row r="477" spans="1:1" ht="13.2" x14ac:dyDescent="0.25">
      <c r="A477" s="6"/>
    </row>
    <row r="478" spans="1:1" ht="13.2" x14ac:dyDescent="0.25">
      <c r="A478" s="6"/>
    </row>
    <row r="479" spans="1:1" ht="13.2" x14ac:dyDescent="0.25">
      <c r="A479" s="6"/>
    </row>
    <row r="480" spans="1:1" ht="13.2" x14ac:dyDescent="0.25">
      <c r="A480" s="6"/>
    </row>
    <row r="481" spans="1:1" ht="13.2" x14ac:dyDescent="0.25">
      <c r="A481" s="6"/>
    </row>
    <row r="482" spans="1:1" ht="13.2" x14ac:dyDescent="0.25">
      <c r="A482" s="6"/>
    </row>
    <row r="483" spans="1:1" ht="13.2" x14ac:dyDescent="0.25">
      <c r="A483" s="6"/>
    </row>
    <row r="484" spans="1:1" ht="13.2" x14ac:dyDescent="0.25">
      <c r="A484" s="6"/>
    </row>
    <row r="485" spans="1:1" ht="13.2" x14ac:dyDescent="0.25">
      <c r="A485" s="6"/>
    </row>
    <row r="486" spans="1:1" ht="13.2" x14ac:dyDescent="0.25">
      <c r="A486" s="6"/>
    </row>
    <row r="487" spans="1:1" ht="13.2" x14ac:dyDescent="0.25">
      <c r="A487" s="6"/>
    </row>
    <row r="488" spans="1:1" ht="13.2" x14ac:dyDescent="0.25">
      <c r="A488" s="6"/>
    </row>
    <row r="489" spans="1:1" ht="13.2" x14ac:dyDescent="0.25">
      <c r="A489" s="6"/>
    </row>
    <row r="490" spans="1:1" ht="13.2" x14ac:dyDescent="0.25">
      <c r="A490" s="6"/>
    </row>
    <row r="491" spans="1:1" ht="13.2" x14ac:dyDescent="0.25">
      <c r="A491" s="6"/>
    </row>
    <row r="492" spans="1:1" ht="13.2" x14ac:dyDescent="0.25">
      <c r="A492" s="6"/>
    </row>
    <row r="493" spans="1:1" ht="13.2" x14ac:dyDescent="0.25">
      <c r="A493" s="6"/>
    </row>
    <row r="494" spans="1:1" ht="13.2" x14ac:dyDescent="0.25">
      <c r="A494" s="6"/>
    </row>
    <row r="495" spans="1:1" ht="13.2" x14ac:dyDescent="0.25">
      <c r="A495" s="6"/>
    </row>
    <row r="496" spans="1:1" ht="13.2" x14ac:dyDescent="0.25">
      <c r="A496" s="6"/>
    </row>
    <row r="497" spans="1:1" ht="13.2" x14ac:dyDescent="0.25">
      <c r="A497" s="6"/>
    </row>
    <row r="498" spans="1:1" ht="13.2" x14ac:dyDescent="0.25">
      <c r="A498" s="6"/>
    </row>
    <row r="499" spans="1:1" ht="13.2" x14ac:dyDescent="0.25">
      <c r="A499" s="6"/>
    </row>
    <row r="500" spans="1:1" ht="13.2" x14ac:dyDescent="0.25">
      <c r="A500" s="6"/>
    </row>
    <row r="501" spans="1:1" ht="13.2" x14ac:dyDescent="0.25">
      <c r="A501" s="6"/>
    </row>
    <row r="502" spans="1:1" ht="13.2" x14ac:dyDescent="0.25">
      <c r="A502" s="6"/>
    </row>
    <row r="503" spans="1:1" ht="13.2" x14ac:dyDescent="0.25">
      <c r="A503" s="6"/>
    </row>
    <row r="504" spans="1:1" ht="13.2" x14ac:dyDescent="0.25">
      <c r="A504" s="6"/>
    </row>
    <row r="505" spans="1:1" ht="13.2" x14ac:dyDescent="0.25">
      <c r="A505" s="6"/>
    </row>
    <row r="506" spans="1:1" ht="13.2" x14ac:dyDescent="0.25">
      <c r="A506" s="6"/>
    </row>
    <row r="507" spans="1:1" ht="13.2" x14ac:dyDescent="0.25">
      <c r="A507" s="6"/>
    </row>
    <row r="508" spans="1:1" ht="13.2" x14ac:dyDescent="0.25">
      <c r="A508" s="6"/>
    </row>
    <row r="509" spans="1:1" ht="13.2" x14ac:dyDescent="0.25">
      <c r="A509" s="6"/>
    </row>
    <row r="510" spans="1:1" ht="13.2" x14ac:dyDescent="0.25">
      <c r="A510" s="6"/>
    </row>
    <row r="511" spans="1:1" ht="13.2" x14ac:dyDescent="0.25">
      <c r="A511" s="6"/>
    </row>
    <row r="512" spans="1:1" ht="13.2" x14ac:dyDescent="0.25">
      <c r="A512" s="6"/>
    </row>
    <row r="513" spans="1:1" ht="13.2" x14ac:dyDescent="0.25">
      <c r="A513" s="6"/>
    </row>
    <row r="514" spans="1:1" ht="13.2" x14ac:dyDescent="0.25">
      <c r="A514" s="6"/>
    </row>
    <row r="515" spans="1:1" ht="13.2" x14ac:dyDescent="0.25">
      <c r="A515" s="6"/>
    </row>
    <row r="516" spans="1:1" ht="13.2" x14ac:dyDescent="0.25">
      <c r="A516" s="6"/>
    </row>
    <row r="517" spans="1:1" ht="13.2" x14ac:dyDescent="0.25">
      <c r="A517" s="6"/>
    </row>
    <row r="518" spans="1:1" ht="13.2" x14ac:dyDescent="0.25">
      <c r="A518" s="6"/>
    </row>
    <row r="519" spans="1:1" ht="13.2" x14ac:dyDescent="0.25">
      <c r="A519" s="6"/>
    </row>
    <row r="520" spans="1:1" ht="13.2" x14ac:dyDescent="0.25">
      <c r="A520" s="6"/>
    </row>
    <row r="521" spans="1:1" ht="13.2" x14ac:dyDescent="0.25">
      <c r="A521" s="6"/>
    </row>
    <row r="522" spans="1:1" ht="13.2" x14ac:dyDescent="0.25">
      <c r="A522" s="6"/>
    </row>
    <row r="523" spans="1:1" ht="13.2" x14ac:dyDescent="0.25">
      <c r="A523" s="6"/>
    </row>
    <row r="524" spans="1:1" ht="13.2" x14ac:dyDescent="0.25">
      <c r="A524" s="6"/>
    </row>
    <row r="525" spans="1:1" ht="13.2" x14ac:dyDescent="0.25">
      <c r="A525" s="6"/>
    </row>
    <row r="526" spans="1:1" ht="13.2" x14ac:dyDescent="0.25">
      <c r="A526" s="6"/>
    </row>
    <row r="527" spans="1:1" ht="13.2" x14ac:dyDescent="0.25">
      <c r="A527" s="6"/>
    </row>
    <row r="528" spans="1:1" ht="13.2" x14ac:dyDescent="0.25">
      <c r="A528" s="6"/>
    </row>
    <row r="529" spans="1:1" ht="13.2" x14ac:dyDescent="0.25">
      <c r="A529" s="6"/>
    </row>
    <row r="530" spans="1:1" ht="13.2" x14ac:dyDescent="0.25">
      <c r="A530" s="6"/>
    </row>
    <row r="531" spans="1:1" ht="13.2" x14ac:dyDescent="0.25">
      <c r="A531" s="6"/>
    </row>
    <row r="532" spans="1:1" ht="13.2" x14ac:dyDescent="0.25">
      <c r="A532" s="6"/>
    </row>
    <row r="533" spans="1:1" ht="13.2" x14ac:dyDescent="0.25">
      <c r="A533" s="6"/>
    </row>
    <row r="534" spans="1:1" ht="13.2" x14ac:dyDescent="0.25">
      <c r="A534" s="6"/>
    </row>
    <row r="535" spans="1:1" ht="13.2" x14ac:dyDescent="0.25">
      <c r="A535" s="6"/>
    </row>
    <row r="536" spans="1:1" ht="13.2" x14ac:dyDescent="0.25">
      <c r="A536" s="6"/>
    </row>
    <row r="537" spans="1:1" ht="13.2" x14ac:dyDescent="0.25">
      <c r="A537" s="6"/>
    </row>
    <row r="538" spans="1:1" ht="13.2" x14ac:dyDescent="0.25">
      <c r="A538" s="6"/>
    </row>
    <row r="539" spans="1:1" ht="13.2" x14ac:dyDescent="0.25">
      <c r="A539" s="6"/>
    </row>
    <row r="540" spans="1:1" ht="13.2" x14ac:dyDescent="0.25">
      <c r="A540" s="6"/>
    </row>
    <row r="541" spans="1:1" ht="13.2" x14ac:dyDescent="0.25">
      <c r="A541" s="6"/>
    </row>
    <row r="542" spans="1:1" ht="13.2" x14ac:dyDescent="0.25">
      <c r="A542" s="6"/>
    </row>
    <row r="543" spans="1:1" ht="13.2" x14ac:dyDescent="0.25">
      <c r="A543" s="6"/>
    </row>
    <row r="544" spans="1:1" ht="13.2" x14ac:dyDescent="0.25">
      <c r="A544" s="6"/>
    </row>
    <row r="545" spans="1:1" ht="13.2" x14ac:dyDescent="0.25">
      <c r="A545" s="6"/>
    </row>
    <row r="546" spans="1:1" ht="13.2" x14ac:dyDescent="0.25">
      <c r="A546" s="6"/>
    </row>
    <row r="547" spans="1:1" ht="13.2" x14ac:dyDescent="0.25">
      <c r="A547" s="6"/>
    </row>
    <row r="548" spans="1:1" ht="13.2" x14ac:dyDescent="0.25">
      <c r="A548" s="6"/>
    </row>
    <row r="549" spans="1:1" ht="13.2" x14ac:dyDescent="0.25">
      <c r="A549" s="6"/>
    </row>
    <row r="550" spans="1:1" ht="13.2" x14ac:dyDescent="0.25">
      <c r="A550" s="6"/>
    </row>
    <row r="551" spans="1:1" ht="13.2" x14ac:dyDescent="0.25">
      <c r="A551" s="6"/>
    </row>
    <row r="552" spans="1:1" ht="13.2" x14ac:dyDescent="0.25">
      <c r="A552" s="6"/>
    </row>
    <row r="553" spans="1:1" ht="13.2" x14ac:dyDescent="0.25">
      <c r="A553" s="6"/>
    </row>
    <row r="554" spans="1:1" ht="13.2" x14ac:dyDescent="0.25">
      <c r="A554" s="6"/>
    </row>
    <row r="555" spans="1:1" ht="13.2" x14ac:dyDescent="0.25">
      <c r="A555" s="6"/>
    </row>
    <row r="556" spans="1:1" ht="13.2" x14ac:dyDescent="0.25">
      <c r="A556" s="6"/>
    </row>
    <row r="557" spans="1:1" ht="13.2" x14ac:dyDescent="0.25">
      <c r="A557" s="6"/>
    </row>
    <row r="558" spans="1:1" ht="13.2" x14ac:dyDescent="0.25">
      <c r="A558" s="6"/>
    </row>
    <row r="559" spans="1:1" ht="13.2" x14ac:dyDescent="0.25">
      <c r="A559" s="6"/>
    </row>
    <row r="560" spans="1:1" ht="13.2" x14ac:dyDescent="0.25">
      <c r="A560" s="6"/>
    </row>
    <row r="561" spans="1:1" ht="13.2" x14ac:dyDescent="0.25">
      <c r="A561" s="6"/>
    </row>
    <row r="562" spans="1:1" ht="13.2" x14ac:dyDescent="0.25">
      <c r="A562" s="6"/>
    </row>
    <row r="563" spans="1:1" ht="13.2" x14ac:dyDescent="0.25">
      <c r="A563" s="6"/>
    </row>
    <row r="564" spans="1:1" ht="13.2" x14ac:dyDescent="0.25">
      <c r="A564" s="6"/>
    </row>
    <row r="565" spans="1:1" ht="13.2" x14ac:dyDescent="0.25">
      <c r="A565" s="6"/>
    </row>
    <row r="566" spans="1:1" ht="13.2" x14ac:dyDescent="0.25">
      <c r="A566" s="6"/>
    </row>
    <row r="567" spans="1:1" ht="13.2" x14ac:dyDescent="0.25">
      <c r="A567" s="6"/>
    </row>
    <row r="568" spans="1:1" ht="13.2" x14ac:dyDescent="0.25">
      <c r="A568" s="6"/>
    </row>
    <row r="569" spans="1:1" ht="13.2" x14ac:dyDescent="0.25">
      <c r="A569" s="6"/>
    </row>
    <row r="570" spans="1:1" ht="13.2" x14ac:dyDescent="0.25">
      <c r="A570" s="6"/>
    </row>
    <row r="571" spans="1:1" ht="13.2" x14ac:dyDescent="0.25">
      <c r="A571" s="6"/>
    </row>
    <row r="572" spans="1:1" ht="13.2" x14ac:dyDescent="0.25">
      <c r="A572" s="6"/>
    </row>
    <row r="573" spans="1:1" ht="13.2" x14ac:dyDescent="0.25">
      <c r="A573" s="6"/>
    </row>
    <row r="574" spans="1:1" ht="13.2" x14ac:dyDescent="0.25">
      <c r="A574" s="6"/>
    </row>
    <row r="575" spans="1:1" ht="13.2" x14ac:dyDescent="0.25">
      <c r="A575" s="6"/>
    </row>
    <row r="576" spans="1:1" ht="13.2" x14ac:dyDescent="0.25">
      <c r="A576" s="6"/>
    </row>
    <row r="577" spans="1:1" ht="13.2" x14ac:dyDescent="0.25">
      <c r="A577" s="6"/>
    </row>
    <row r="578" spans="1:1" ht="13.2" x14ac:dyDescent="0.25">
      <c r="A578" s="6"/>
    </row>
    <row r="579" spans="1:1" ht="13.2" x14ac:dyDescent="0.25">
      <c r="A579" s="6"/>
    </row>
    <row r="580" spans="1:1" ht="13.2" x14ac:dyDescent="0.25">
      <c r="A580" s="6"/>
    </row>
    <row r="581" spans="1:1" ht="13.2" x14ac:dyDescent="0.25">
      <c r="A581" s="6"/>
    </row>
    <row r="582" spans="1:1" ht="13.2" x14ac:dyDescent="0.25">
      <c r="A582" s="6"/>
    </row>
    <row r="583" spans="1:1" ht="13.2" x14ac:dyDescent="0.25">
      <c r="A583" s="6"/>
    </row>
    <row r="584" spans="1:1" ht="13.2" x14ac:dyDescent="0.25">
      <c r="A584" s="6"/>
    </row>
    <row r="585" spans="1:1" ht="13.2" x14ac:dyDescent="0.25">
      <c r="A585" s="6"/>
    </row>
    <row r="586" spans="1:1" ht="13.2" x14ac:dyDescent="0.25">
      <c r="A586" s="6"/>
    </row>
    <row r="587" spans="1:1" ht="13.2" x14ac:dyDescent="0.25">
      <c r="A587" s="6"/>
    </row>
    <row r="588" spans="1:1" ht="13.2" x14ac:dyDescent="0.25">
      <c r="A588" s="6"/>
    </row>
    <row r="589" spans="1:1" ht="13.2" x14ac:dyDescent="0.25">
      <c r="A589" s="6"/>
    </row>
    <row r="590" spans="1:1" ht="13.2" x14ac:dyDescent="0.25">
      <c r="A590" s="6"/>
    </row>
    <row r="591" spans="1:1" ht="13.2" x14ac:dyDescent="0.25">
      <c r="A591" s="6"/>
    </row>
    <row r="592" spans="1:1" ht="13.2" x14ac:dyDescent="0.25">
      <c r="A592" s="6"/>
    </row>
    <row r="593" spans="1:1" ht="13.2" x14ac:dyDescent="0.25">
      <c r="A593" s="6"/>
    </row>
    <row r="594" spans="1:1" ht="13.2" x14ac:dyDescent="0.25">
      <c r="A594" s="6"/>
    </row>
    <row r="595" spans="1:1" ht="13.2" x14ac:dyDescent="0.25">
      <c r="A595" s="6"/>
    </row>
    <row r="596" spans="1:1" ht="13.2" x14ac:dyDescent="0.25">
      <c r="A596" s="6"/>
    </row>
    <row r="597" spans="1:1" ht="13.2" x14ac:dyDescent="0.25">
      <c r="A597" s="6"/>
    </row>
    <row r="598" spans="1:1" ht="13.2" x14ac:dyDescent="0.25">
      <c r="A598" s="6"/>
    </row>
    <row r="599" spans="1:1" ht="13.2" x14ac:dyDescent="0.25">
      <c r="A599" s="6"/>
    </row>
    <row r="600" spans="1:1" ht="13.2" x14ac:dyDescent="0.25">
      <c r="A600" s="6"/>
    </row>
    <row r="601" spans="1:1" ht="13.2" x14ac:dyDescent="0.25">
      <c r="A601" s="6"/>
    </row>
    <row r="602" spans="1:1" ht="13.2" x14ac:dyDescent="0.25">
      <c r="A602" s="6"/>
    </row>
    <row r="603" spans="1:1" ht="13.2" x14ac:dyDescent="0.25">
      <c r="A603" s="6"/>
    </row>
    <row r="604" spans="1:1" ht="13.2" x14ac:dyDescent="0.25">
      <c r="A604" s="6"/>
    </row>
    <row r="605" spans="1:1" ht="13.2" x14ac:dyDescent="0.25">
      <c r="A605" s="6"/>
    </row>
    <row r="606" spans="1:1" ht="13.2" x14ac:dyDescent="0.25">
      <c r="A606" s="6"/>
    </row>
    <row r="607" spans="1:1" ht="13.2" x14ac:dyDescent="0.25">
      <c r="A607" s="6"/>
    </row>
    <row r="608" spans="1:1" ht="13.2" x14ac:dyDescent="0.25">
      <c r="A608" s="6"/>
    </row>
    <row r="609" spans="1:1" ht="13.2" x14ac:dyDescent="0.25">
      <c r="A609" s="6"/>
    </row>
    <row r="610" spans="1:1" ht="13.2" x14ac:dyDescent="0.25">
      <c r="A610" s="6"/>
    </row>
    <row r="611" spans="1:1" ht="13.2" x14ac:dyDescent="0.25">
      <c r="A611" s="6"/>
    </row>
    <row r="612" spans="1:1" ht="13.2" x14ac:dyDescent="0.25">
      <c r="A612" s="6"/>
    </row>
    <row r="613" spans="1:1" ht="13.2" x14ac:dyDescent="0.25">
      <c r="A613" s="6"/>
    </row>
    <row r="614" spans="1:1" ht="13.2" x14ac:dyDescent="0.25">
      <c r="A614" s="6"/>
    </row>
    <row r="615" spans="1:1" ht="13.2" x14ac:dyDescent="0.25">
      <c r="A615" s="6"/>
    </row>
    <row r="616" spans="1:1" ht="13.2" x14ac:dyDescent="0.25">
      <c r="A616" s="6"/>
    </row>
    <row r="617" spans="1:1" ht="13.2" x14ac:dyDescent="0.25">
      <c r="A617" s="6"/>
    </row>
    <row r="618" spans="1:1" ht="13.2" x14ac:dyDescent="0.25">
      <c r="A618" s="6"/>
    </row>
    <row r="619" spans="1:1" ht="13.2" x14ac:dyDescent="0.25">
      <c r="A619" s="6"/>
    </row>
    <row r="620" spans="1:1" ht="13.2" x14ac:dyDescent="0.25">
      <c r="A620" s="6"/>
    </row>
    <row r="621" spans="1:1" ht="13.2" x14ac:dyDescent="0.25">
      <c r="A621" s="6"/>
    </row>
    <row r="622" spans="1:1" ht="13.2" x14ac:dyDescent="0.25">
      <c r="A622" s="6"/>
    </row>
    <row r="623" spans="1:1" ht="13.2" x14ac:dyDescent="0.25">
      <c r="A623" s="6"/>
    </row>
    <row r="624" spans="1:1" ht="13.2" x14ac:dyDescent="0.25">
      <c r="A624" s="6"/>
    </row>
    <row r="625" spans="1:1" ht="13.2" x14ac:dyDescent="0.25">
      <c r="A625" s="6"/>
    </row>
    <row r="626" spans="1:1" ht="13.2" x14ac:dyDescent="0.25">
      <c r="A626" s="6"/>
    </row>
    <row r="627" spans="1:1" ht="13.2" x14ac:dyDescent="0.25">
      <c r="A627" s="6"/>
    </row>
    <row r="628" spans="1:1" ht="13.2" x14ac:dyDescent="0.25">
      <c r="A628" s="6"/>
    </row>
    <row r="629" spans="1:1" ht="13.2" x14ac:dyDescent="0.25">
      <c r="A629" s="6"/>
    </row>
    <row r="630" spans="1:1" ht="13.2" x14ac:dyDescent="0.25">
      <c r="A630" s="6"/>
    </row>
    <row r="631" spans="1:1" ht="13.2" x14ac:dyDescent="0.25">
      <c r="A631" s="6"/>
    </row>
    <row r="632" spans="1:1" ht="13.2" x14ac:dyDescent="0.25">
      <c r="A632" s="6"/>
    </row>
    <row r="633" spans="1:1" ht="13.2" x14ac:dyDescent="0.25">
      <c r="A633" s="6"/>
    </row>
    <row r="634" spans="1:1" ht="13.2" x14ac:dyDescent="0.25">
      <c r="A634" s="6"/>
    </row>
    <row r="635" spans="1:1" ht="13.2" x14ac:dyDescent="0.25">
      <c r="A635" s="6"/>
    </row>
    <row r="636" spans="1:1" ht="13.2" x14ac:dyDescent="0.25">
      <c r="A636" s="6"/>
    </row>
    <row r="637" spans="1:1" ht="13.2" x14ac:dyDescent="0.25">
      <c r="A637" s="6"/>
    </row>
    <row r="638" spans="1:1" ht="13.2" x14ac:dyDescent="0.25">
      <c r="A638" s="6"/>
    </row>
    <row r="639" spans="1:1" ht="13.2" x14ac:dyDescent="0.25">
      <c r="A639" s="6"/>
    </row>
    <row r="640" spans="1:1" ht="13.2" x14ac:dyDescent="0.25">
      <c r="A640" s="6"/>
    </row>
    <row r="641" spans="1:1" ht="13.2" x14ac:dyDescent="0.25">
      <c r="A641" s="6"/>
    </row>
    <row r="642" spans="1:1" ht="13.2" x14ac:dyDescent="0.25">
      <c r="A642" s="6"/>
    </row>
    <row r="643" spans="1:1" ht="13.2" x14ac:dyDescent="0.25">
      <c r="A643" s="6"/>
    </row>
    <row r="644" spans="1:1" ht="13.2" x14ac:dyDescent="0.25">
      <c r="A644" s="6"/>
    </row>
    <row r="645" spans="1:1" ht="13.2" x14ac:dyDescent="0.25">
      <c r="A645" s="6"/>
    </row>
    <row r="646" spans="1:1" ht="13.2" x14ac:dyDescent="0.25">
      <c r="A646" s="6"/>
    </row>
    <row r="647" spans="1:1" ht="13.2" x14ac:dyDescent="0.25">
      <c r="A647" s="6"/>
    </row>
    <row r="648" spans="1:1" ht="13.2" x14ac:dyDescent="0.25">
      <c r="A648" s="6"/>
    </row>
    <row r="649" spans="1:1" ht="13.2" x14ac:dyDescent="0.25">
      <c r="A649" s="6"/>
    </row>
    <row r="650" spans="1:1" ht="13.2" x14ac:dyDescent="0.25">
      <c r="A650" s="6"/>
    </row>
    <row r="651" spans="1:1" ht="13.2" x14ac:dyDescent="0.25">
      <c r="A651" s="6"/>
    </row>
    <row r="652" spans="1:1" ht="13.2" x14ac:dyDescent="0.25">
      <c r="A652" s="6"/>
    </row>
    <row r="653" spans="1:1" ht="13.2" x14ac:dyDescent="0.25">
      <c r="A653" s="6"/>
    </row>
    <row r="654" spans="1:1" ht="13.2" x14ac:dyDescent="0.25">
      <c r="A654" s="6"/>
    </row>
    <row r="655" spans="1:1" ht="13.2" x14ac:dyDescent="0.25">
      <c r="A655" s="6"/>
    </row>
    <row r="656" spans="1:1" ht="13.2" x14ac:dyDescent="0.25">
      <c r="A656" s="6"/>
    </row>
    <row r="657" spans="1:1" ht="13.2" x14ac:dyDescent="0.25">
      <c r="A657" s="6"/>
    </row>
    <row r="658" spans="1:1" ht="13.2" x14ac:dyDescent="0.25">
      <c r="A658" s="6"/>
    </row>
    <row r="659" spans="1:1" ht="13.2" x14ac:dyDescent="0.25">
      <c r="A659" s="6"/>
    </row>
    <row r="660" spans="1:1" ht="13.2" x14ac:dyDescent="0.25">
      <c r="A660" s="6"/>
    </row>
    <row r="661" spans="1:1" ht="13.2" x14ac:dyDescent="0.25">
      <c r="A661" s="6"/>
    </row>
    <row r="662" spans="1:1" ht="13.2" x14ac:dyDescent="0.25">
      <c r="A662" s="6"/>
    </row>
    <row r="663" spans="1:1" ht="13.2" x14ac:dyDescent="0.25">
      <c r="A663" s="6"/>
    </row>
    <row r="664" spans="1:1" ht="13.2" x14ac:dyDescent="0.25">
      <c r="A664" s="6"/>
    </row>
    <row r="665" spans="1:1" ht="13.2" x14ac:dyDescent="0.25">
      <c r="A665" s="6"/>
    </row>
    <row r="666" spans="1:1" ht="13.2" x14ac:dyDescent="0.25">
      <c r="A666" s="6"/>
    </row>
    <row r="667" spans="1:1" ht="13.2" x14ac:dyDescent="0.25">
      <c r="A667" s="6"/>
    </row>
    <row r="668" spans="1:1" ht="13.2" x14ac:dyDescent="0.25">
      <c r="A668" s="6"/>
    </row>
    <row r="669" spans="1:1" ht="13.2" x14ac:dyDescent="0.25">
      <c r="A669" s="6"/>
    </row>
    <row r="670" spans="1:1" ht="13.2" x14ac:dyDescent="0.25">
      <c r="A670" s="6"/>
    </row>
    <row r="671" spans="1:1" ht="13.2" x14ac:dyDescent="0.25">
      <c r="A671" s="6"/>
    </row>
    <row r="672" spans="1:1" ht="13.2" x14ac:dyDescent="0.25">
      <c r="A672" s="6"/>
    </row>
    <row r="673" spans="1:1" ht="13.2" x14ac:dyDescent="0.25">
      <c r="A673" s="6"/>
    </row>
    <row r="674" spans="1:1" ht="13.2" x14ac:dyDescent="0.25">
      <c r="A674" s="6"/>
    </row>
    <row r="675" spans="1:1" ht="13.2" x14ac:dyDescent="0.25">
      <c r="A675" s="6"/>
    </row>
    <row r="676" spans="1:1" ht="13.2" x14ac:dyDescent="0.25">
      <c r="A676" s="6"/>
    </row>
    <row r="677" spans="1:1" ht="13.2" x14ac:dyDescent="0.25">
      <c r="A677" s="6"/>
    </row>
    <row r="678" spans="1:1" ht="13.2" x14ac:dyDescent="0.25">
      <c r="A678" s="6"/>
    </row>
    <row r="679" spans="1:1" ht="13.2" x14ac:dyDescent="0.25">
      <c r="A679" s="6"/>
    </row>
    <row r="680" spans="1:1" ht="13.2" x14ac:dyDescent="0.25">
      <c r="A680" s="6"/>
    </row>
    <row r="681" spans="1:1" ht="13.2" x14ac:dyDescent="0.25">
      <c r="A681" s="6"/>
    </row>
    <row r="682" spans="1:1" ht="13.2" x14ac:dyDescent="0.25">
      <c r="A682" s="6"/>
    </row>
    <row r="683" spans="1:1" ht="13.2" x14ac:dyDescent="0.25">
      <c r="A683" s="6"/>
    </row>
    <row r="684" spans="1:1" ht="13.2" x14ac:dyDescent="0.25">
      <c r="A684" s="6"/>
    </row>
    <row r="685" spans="1:1" ht="13.2" x14ac:dyDescent="0.25">
      <c r="A685" s="6"/>
    </row>
    <row r="686" spans="1:1" ht="13.2" x14ac:dyDescent="0.25">
      <c r="A686" s="6"/>
    </row>
    <row r="687" spans="1:1" ht="13.2" x14ac:dyDescent="0.25">
      <c r="A687" s="6"/>
    </row>
    <row r="688" spans="1:1" ht="13.2" x14ac:dyDescent="0.25">
      <c r="A688" s="6"/>
    </row>
    <row r="689" spans="1:1" ht="13.2" x14ac:dyDescent="0.25">
      <c r="A689" s="6"/>
    </row>
    <row r="690" spans="1:1" ht="13.2" x14ac:dyDescent="0.25">
      <c r="A690" s="6"/>
    </row>
    <row r="691" spans="1:1" ht="13.2" x14ac:dyDescent="0.25">
      <c r="A691" s="6"/>
    </row>
    <row r="692" spans="1:1" ht="13.2" x14ac:dyDescent="0.25">
      <c r="A692" s="6"/>
    </row>
    <row r="693" spans="1:1" ht="13.2" x14ac:dyDescent="0.25">
      <c r="A693" s="6"/>
    </row>
    <row r="694" spans="1:1" ht="13.2" x14ac:dyDescent="0.25">
      <c r="A694" s="6"/>
    </row>
    <row r="695" spans="1:1" ht="13.2" x14ac:dyDescent="0.25">
      <c r="A695" s="6"/>
    </row>
    <row r="696" spans="1:1" ht="13.2" x14ac:dyDescent="0.25">
      <c r="A696" s="6"/>
    </row>
    <row r="697" spans="1:1" ht="13.2" x14ac:dyDescent="0.25">
      <c r="A697" s="6"/>
    </row>
    <row r="698" spans="1:1" ht="13.2" x14ac:dyDescent="0.25">
      <c r="A698" s="6"/>
    </row>
    <row r="699" spans="1:1" ht="13.2" x14ac:dyDescent="0.25">
      <c r="A699" s="6"/>
    </row>
    <row r="700" spans="1:1" ht="13.2" x14ac:dyDescent="0.25">
      <c r="A700" s="6"/>
    </row>
    <row r="701" spans="1:1" ht="13.2" x14ac:dyDescent="0.25">
      <c r="A701" s="6"/>
    </row>
    <row r="702" spans="1:1" ht="13.2" x14ac:dyDescent="0.25">
      <c r="A702" s="6"/>
    </row>
    <row r="703" spans="1:1" ht="13.2" x14ac:dyDescent="0.25">
      <c r="A703" s="6"/>
    </row>
    <row r="704" spans="1:1" ht="13.2" x14ac:dyDescent="0.25">
      <c r="A704" s="6"/>
    </row>
    <row r="705" spans="1:1" ht="13.2" x14ac:dyDescent="0.25">
      <c r="A705" s="6"/>
    </row>
    <row r="706" spans="1:1" ht="13.2" x14ac:dyDescent="0.25">
      <c r="A706" s="6"/>
    </row>
    <row r="707" spans="1:1" ht="13.2" x14ac:dyDescent="0.25">
      <c r="A707" s="6"/>
    </row>
    <row r="708" spans="1:1" ht="13.2" x14ac:dyDescent="0.25">
      <c r="A708" s="6"/>
    </row>
    <row r="709" spans="1:1" ht="13.2" x14ac:dyDescent="0.25">
      <c r="A709" s="6"/>
    </row>
    <row r="710" spans="1:1" ht="13.2" x14ac:dyDescent="0.25">
      <c r="A710" s="6"/>
    </row>
    <row r="711" spans="1:1" ht="13.2" x14ac:dyDescent="0.25">
      <c r="A711" s="6"/>
    </row>
    <row r="712" spans="1:1" ht="13.2" x14ac:dyDescent="0.25">
      <c r="A712" s="6"/>
    </row>
    <row r="713" spans="1:1" ht="13.2" x14ac:dyDescent="0.25">
      <c r="A713" s="6"/>
    </row>
    <row r="714" spans="1:1" ht="13.2" x14ac:dyDescent="0.25">
      <c r="A714" s="6"/>
    </row>
    <row r="715" spans="1:1" ht="13.2" x14ac:dyDescent="0.25">
      <c r="A715" s="6"/>
    </row>
    <row r="716" spans="1:1" ht="13.2" x14ac:dyDescent="0.25">
      <c r="A716" s="6"/>
    </row>
    <row r="717" spans="1:1" ht="13.2" x14ac:dyDescent="0.25">
      <c r="A717" s="6"/>
    </row>
    <row r="718" spans="1:1" ht="13.2" x14ac:dyDescent="0.25">
      <c r="A718" s="6"/>
    </row>
    <row r="719" spans="1:1" ht="13.2" x14ac:dyDescent="0.25">
      <c r="A719" s="6"/>
    </row>
    <row r="720" spans="1:1" ht="13.2" x14ac:dyDescent="0.25">
      <c r="A720" s="6"/>
    </row>
    <row r="721" spans="1:1" ht="13.2" x14ac:dyDescent="0.25">
      <c r="A721" s="6"/>
    </row>
    <row r="722" spans="1:1" ht="13.2" x14ac:dyDescent="0.25">
      <c r="A722" s="6"/>
    </row>
    <row r="723" spans="1:1" ht="13.2" x14ac:dyDescent="0.25">
      <c r="A723" s="6"/>
    </row>
    <row r="724" spans="1:1" ht="13.2" x14ac:dyDescent="0.25">
      <c r="A724" s="6"/>
    </row>
    <row r="725" spans="1:1" ht="13.2" x14ac:dyDescent="0.25">
      <c r="A725" s="6"/>
    </row>
    <row r="726" spans="1:1" ht="13.2" x14ac:dyDescent="0.25">
      <c r="A726" s="6"/>
    </row>
    <row r="727" spans="1:1" ht="13.2" x14ac:dyDescent="0.25">
      <c r="A727" s="6"/>
    </row>
    <row r="728" spans="1:1" ht="13.2" x14ac:dyDescent="0.25">
      <c r="A728" s="6"/>
    </row>
    <row r="729" spans="1:1" ht="13.2" x14ac:dyDescent="0.25">
      <c r="A729" s="6"/>
    </row>
    <row r="730" spans="1:1" ht="13.2" x14ac:dyDescent="0.25">
      <c r="A730" s="6"/>
    </row>
    <row r="731" spans="1:1" ht="13.2" x14ac:dyDescent="0.25">
      <c r="A731" s="6"/>
    </row>
    <row r="732" spans="1:1" ht="13.2" x14ac:dyDescent="0.25">
      <c r="A732" s="6"/>
    </row>
    <row r="733" spans="1:1" ht="13.2" x14ac:dyDescent="0.25">
      <c r="A733" s="6"/>
    </row>
    <row r="734" spans="1:1" ht="13.2" x14ac:dyDescent="0.25">
      <c r="A734" s="6"/>
    </row>
    <row r="735" spans="1:1" ht="13.2" x14ac:dyDescent="0.25">
      <c r="A735" s="6"/>
    </row>
    <row r="736" spans="1:1" ht="13.2" x14ac:dyDescent="0.25">
      <c r="A736" s="6"/>
    </row>
    <row r="737" spans="1:1" ht="13.2" x14ac:dyDescent="0.25">
      <c r="A737" s="6"/>
    </row>
    <row r="738" spans="1:1" ht="13.2" x14ac:dyDescent="0.25">
      <c r="A738" s="6"/>
    </row>
    <row r="739" spans="1:1" ht="13.2" x14ac:dyDescent="0.25">
      <c r="A739" s="6"/>
    </row>
    <row r="740" spans="1:1" ht="13.2" x14ac:dyDescent="0.25">
      <c r="A740" s="6"/>
    </row>
    <row r="741" spans="1:1" ht="13.2" x14ac:dyDescent="0.25">
      <c r="A741" s="6"/>
    </row>
    <row r="742" spans="1:1" ht="13.2" x14ac:dyDescent="0.25">
      <c r="A742" s="6"/>
    </row>
    <row r="743" spans="1:1" ht="13.2" x14ac:dyDescent="0.25">
      <c r="A743" s="6"/>
    </row>
    <row r="744" spans="1:1" ht="13.2" x14ac:dyDescent="0.25">
      <c r="A744" s="6"/>
    </row>
    <row r="745" spans="1:1" ht="13.2" x14ac:dyDescent="0.25">
      <c r="A745" s="6"/>
    </row>
    <row r="746" spans="1:1" ht="13.2" x14ac:dyDescent="0.25">
      <c r="A746" s="6"/>
    </row>
    <row r="747" spans="1:1" ht="13.2" x14ac:dyDescent="0.25">
      <c r="A747" s="6"/>
    </row>
    <row r="748" spans="1:1" ht="13.2" x14ac:dyDescent="0.25">
      <c r="A748" s="6"/>
    </row>
    <row r="749" spans="1:1" ht="13.2" x14ac:dyDescent="0.25">
      <c r="A749" s="6"/>
    </row>
    <row r="750" spans="1:1" ht="13.2" x14ac:dyDescent="0.25">
      <c r="A750" s="6"/>
    </row>
    <row r="751" spans="1:1" ht="13.2" x14ac:dyDescent="0.25">
      <c r="A751" s="6"/>
    </row>
    <row r="752" spans="1:1" ht="13.2" x14ac:dyDescent="0.25">
      <c r="A752" s="6"/>
    </row>
    <row r="753" spans="1:1" ht="13.2" x14ac:dyDescent="0.25">
      <c r="A753" s="6"/>
    </row>
    <row r="754" spans="1:1" ht="13.2" x14ac:dyDescent="0.25">
      <c r="A754" s="6"/>
    </row>
    <row r="755" spans="1:1" ht="13.2" x14ac:dyDescent="0.25">
      <c r="A755" s="6"/>
    </row>
    <row r="756" spans="1:1" ht="13.2" x14ac:dyDescent="0.25">
      <c r="A756" s="6"/>
    </row>
    <row r="757" spans="1:1" ht="13.2" x14ac:dyDescent="0.25">
      <c r="A757" s="6"/>
    </row>
    <row r="758" spans="1:1" ht="13.2" x14ac:dyDescent="0.25">
      <c r="A758" s="6"/>
    </row>
    <row r="759" spans="1:1" ht="13.2" x14ac:dyDescent="0.25">
      <c r="A759" s="6"/>
    </row>
    <row r="760" spans="1:1" ht="13.2" x14ac:dyDescent="0.25">
      <c r="A760" s="6"/>
    </row>
    <row r="761" spans="1:1" ht="13.2" x14ac:dyDescent="0.25">
      <c r="A761" s="6"/>
    </row>
    <row r="762" spans="1:1" ht="13.2" x14ac:dyDescent="0.25">
      <c r="A762" s="6"/>
    </row>
    <row r="763" spans="1:1" ht="13.2" x14ac:dyDescent="0.25">
      <c r="A763" s="6"/>
    </row>
    <row r="764" spans="1:1" ht="13.2" x14ac:dyDescent="0.25">
      <c r="A764" s="6"/>
    </row>
    <row r="765" spans="1:1" ht="13.2" x14ac:dyDescent="0.25">
      <c r="A765" s="6"/>
    </row>
    <row r="766" spans="1:1" ht="13.2" x14ac:dyDescent="0.25">
      <c r="A766" s="6"/>
    </row>
    <row r="767" spans="1:1" ht="13.2" x14ac:dyDescent="0.25">
      <c r="A767" s="6"/>
    </row>
    <row r="768" spans="1:1" ht="13.2" x14ac:dyDescent="0.25">
      <c r="A768" s="6"/>
    </row>
    <row r="769" spans="1:1" ht="13.2" x14ac:dyDescent="0.25">
      <c r="A769" s="6"/>
    </row>
    <row r="770" spans="1:1" ht="13.2" x14ac:dyDescent="0.25">
      <c r="A770" s="6"/>
    </row>
    <row r="771" spans="1:1" ht="13.2" x14ac:dyDescent="0.25">
      <c r="A771" s="6"/>
    </row>
    <row r="772" spans="1:1" ht="13.2" x14ac:dyDescent="0.25">
      <c r="A772" s="6"/>
    </row>
    <row r="773" spans="1:1" ht="13.2" x14ac:dyDescent="0.25">
      <c r="A773" s="6"/>
    </row>
    <row r="774" spans="1:1" ht="13.2" x14ac:dyDescent="0.25">
      <c r="A774" s="6"/>
    </row>
    <row r="775" spans="1:1" ht="13.2" x14ac:dyDescent="0.25">
      <c r="A775" s="6"/>
    </row>
    <row r="776" spans="1:1" ht="13.2" x14ac:dyDescent="0.25">
      <c r="A776" s="6"/>
    </row>
    <row r="777" spans="1:1" ht="13.2" x14ac:dyDescent="0.25">
      <c r="A777" s="6"/>
    </row>
    <row r="778" spans="1:1" ht="13.2" x14ac:dyDescent="0.25">
      <c r="A778" s="6"/>
    </row>
    <row r="779" spans="1:1" ht="13.2" x14ac:dyDescent="0.25">
      <c r="A779" s="6"/>
    </row>
    <row r="780" spans="1:1" ht="13.2" x14ac:dyDescent="0.25">
      <c r="A780" s="6"/>
    </row>
    <row r="781" spans="1:1" ht="13.2" x14ac:dyDescent="0.25">
      <c r="A781" s="6"/>
    </row>
    <row r="782" spans="1:1" ht="13.2" x14ac:dyDescent="0.25">
      <c r="A782" s="6"/>
    </row>
    <row r="783" spans="1:1" ht="13.2" x14ac:dyDescent="0.25">
      <c r="A783" s="6"/>
    </row>
    <row r="784" spans="1:1" ht="13.2" x14ac:dyDescent="0.25">
      <c r="A784" s="6"/>
    </row>
    <row r="785" spans="1:1" ht="13.2" x14ac:dyDescent="0.25">
      <c r="A785" s="6"/>
    </row>
    <row r="786" spans="1:1" ht="13.2" x14ac:dyDescent="0.25">
      <c r="A786" s="6"/>
    </row>
    <row r="787" spans="1:1" ht="13.2" x14ac:dyDescent="0.25">
      <c r="A787" s="6"/>
    </row>
    <row r="788" spans="1:1" ht="13.2" x14ac:dyDescent="0.25">
      <c r="A788" s="6"/>
    </row>
    <row r="789" spans="1:1" ht="13.2" x14ac:dyDescent="0.25">
      <c r="A789" s="6"/>
    </row>
    <row r="790" spans="1:1" ht="13.2" x14ac:dyDescent="0.25">
      <c r="A790" s="6"/>
    </row>
    <row r="791" spans="1:1" ht="13.2" x14ac:dyDescent="0.25">
      <c r="A791" s="6"/>
    </row>
    <row r="792" spans="1:1" ht="13.2" x14ac:dyDescent="0.25">
      <c r="A792" s="6"/>
    </row>
    <row r="793" spans="1:1" ht="13.2" x14ac:dyDescent="0.25">
      <c r="A793" s="6"/>
    </row>
    <row r="794" spans="1:1" ht="13.2" x14ac:dyDescent="0.25">
      <c r="A794" s="6"/>
    </row>
    <row r="795" spans="1:1" ht="13.2" x14ac:dyDescent="0.25">
      <c r="A795" s="6"/>
    </row>
    <row r="796" spans="1:1" ht="13.2" x14ac:dyDescent="0.25">
      <c r="A796" s="6"/>
    </row>
    <row r="797" spans="1:1" ht="13.2" x14ac:dyDescent="0.25">
      <c r="A797" s="6"/>
    </row>
    <row r="798" spans="1:1" ht="13.2" x14ac:dyDescent="0.25">
      <c r="A798" s="6"/>
    </row>
    <row r="799" spans="1:1" ht="13.2" x14ac:dyDescent="0.25">
      <c r="A799" s="6"/>
    </row>
    <row r="800" spans="1:1" ht="13.2" x14ac:dyDescent="0.25">
      <c r="A800" s="6"/>
    </row>
    <row r="801" spans="1:1" ht="13.2" x14ac:dyDescent="0.25">
      <c r="A801" s="6"/>
    </row>
    <row r="802" spans="1:1" ht="13.2" x14ac:dyDescent="0.25">
      <c r="A802" s="6"/>
    </row>
    <row r="803" spans="1:1" ht="13.2" x14ac:dyDescent="0.25">
      <c r="A803" s="6"/>
    </row>
    <row r="804" spans="1:1" ht="13.2" x14ac:dyDescent="0.25">
      <c r="A804" s="6"/>
    </row>
    <row r="805" spans="1:1" ht="13.2" x14ac:dyDescent="0.25">
      <c r="A805" s="6"/>
    </row>
    <row r="806" spans="1:1" ht="13.2" x14ac:dyDescent="0.25">
      <c r="A806" s="6"/>
    </row>
    <row r="807" spans="1:1" ht="13.2" x14ac:dyDescent="0.25">
      <c r="A807" s="6"/>
    </row>
    <row r="808" spans="1:1" ht="13.2" x14ac:dyDescent="0.25">
      <c r="A808" s="6"/>
    </row>
    <row r="809" spans="1:1" ht="13.2" x14ac:dyDescent="0.25">
      <c r="A809" s="6"/>
    </row>
    <row r="810" spans="1:1" ht="13.2" x14ac:dyDescent="0.25">
      <c r="A810" s="6"/>
    </row>
    <row r="811" spans="1:1" ht="13.2" x14ac:dyDescent="0.25">
      <c r="A811" s="6"/>
    </row>
    <row r="812" spans="1:1" ht="13.2" x14ac:dyDescent="0.25">
      <c r="A812" s="6"/>
    </row>
    <row r="813" spans="1:1" ht="13.2" x14ac:dyDescent="0.25">
      <c r="A813" s="6"/>
    </row>
    <row r="814" spans="1:1" ht="13.2" x14ac:dyDescent="0.25">
      <c r="A814" s="6"/>
    </row>
    <row r="815" spans="1:1" ht="13.2" x14ac:dyDescent="0.25">
      <c r="A815" s="6"/>
    </row>
    <row r="816" spans="1:1" ht="13.2" x14ac:dyDescent="0.25">
      <c r="A816" s="6"/>
    </row>
    <row r="817" spans="1:1" ht="13.2" x14ac:dyDescent="0.25">
      <c r="A817" s="6"/>
    </row>
    <row r="818" spans="1:1" ht="13.2" x14ac:dyDescent="0.25">
      <c r="A818" s="6"/>
    </row>
    <row r="819" spans="1:1" ht="13.2" x14ac:dyDescent="0.25">
      <c r="A819" s="6"/>
    </row>
    <row r="820" spans="1:1" ht="13.2" x14ac:dyDescent="0.25">
      <c r="A820" s="6"/>
    </row>
    <row r="821" spans="1:1" ht="13.2" x14ac:dyDescent="0.25">
      <c r="A821" s="6"/>
    </row>
    <row r="822" spans="1:1" ht="13.2" x14ac:dyDescent="0.25">
      <c r="A822" s="6"/>
    </row>
    <row r="823" spans="1:1" ht="13.2" x14ac:dyDescent="0.25">
      <c r="A823" s="6"/>
    </row>
    <row r="824" spans="1:1" ht="13.2" x14ac:dyDescent="0.25">
      <c r="A824" s="6"/>
    </row>
    <row r="825" spans="1:1" ht="13.2" x14ac:dyDescent="0.25">
      <c r="A825" s="6"/>
    </row>
    <row r="826" spans="1:1" ht="13.2" x14ac:dyDescent="0.25">
      <c r="A826" s="6"/>
    </row>
    <row r="827" spans="1:1" ht="13.2" x14ac:dyDescent="0.25">
      <c r="A827" s="6"/>
    </row>
    <row r="828" spans="1:1" ht="13.2" x14ac:dyDescent="0.25">
      <c r="A828" s="6"/>
    </row>
    <row r="829" spans="1:1" ht="13.2" x14ac:dyDescent="0.25">
      <c r="A829" s="6"/>
    </row>
    <row r="830" spans="1:1" ht="13.2" x14ac:dyDescent="0.25">
      <c r="A830" s="6"/>
    </row>
    <row r="831" spans="1:1" ht="13.2" x14ac:dyDescent="0.25">
      <c r="A831" s="6"/>
    </row>
    <row r="832" spans="1:1" ht="13.2" x14ac:dyDescent="0.25">
      <c r="A832" s="6"/>
    </row>
    <row r="833" spans="1:1" ht="13.2" x14ac:dyDescent="0.25">
      <c r="A833" s="6"/>
    </row>
    <row r="834" spans="1:1" ht="13.2" x14ac:dyDescent="0.25">
      <c r="A834" s="6"/>
    </row>
    <row r="835" spans="1:1" ht="13.2" x14ac:dyDescent="0.25">
      <c r="A835" s="6"/>
    </row>
    <row r="836" spans="1:1" ht="13.2" x14ac:dyDescent="0.25">
      <c r="A836" s="6"/>
    </row>
    <row r="837" spans="1:1" ht="13.2" x14ac:dyDescent="0.25">
      <c r="A837" s="6"/>
    </row>
    <row r="838" spans="1:1" ht="13.2" x14ac:dyDescent="0.25">
      <c r="A838" s="6"/>
    </row>
    <row r="839" spans="1:1" ht="13.2" x14ac:dyDescent="0.25">
      <c r="A839" s="6"/>
    </row>
    <row r="840" spans="1:1" ht="13.2" x14ac:dyDescent="0.25">
      <c r="A840" s="6"/>
    </row>
    <row r="841" spans="1:1" ht="13.2" x14ac:dyDescent="0.25">
      <c r="A841" s="6"/>
    </row>
  </sheetData>
  <autoFilter ref="A8:L56" xr:uid="{00000000-0001-0000-0000-000000000000}">
    <sortState xmlns:xlrd2="http://schemas.microsoft.com/office/spreadsheetml/2017/richdata2" ref="A9:K56">
      <sortCondition ref="E8:E56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CC66D22-9CCB-4F5B-832F-760F2D082E45}">
          <x14:formula1>
            <xm:f>database!$I45:$BB45</xm:f>
          </x14:formula1>
          <xm:sqref>D9:D51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834"/>
  <sheetViews>
    <sheetView zoomScale="70" zoomScaleNormal="70" workbookViewId="0">
      <pane xSplit="2" ySplit="8" topLeftCell="C24" activePane="bottomRight" state="frozen"/>
      <selection pane="topRight" activeCell="C1" sqref="C1"/>
      <selection pane="bottomLeft" activeCell="A8" sqref="A8"/>
      <selection pane="bottomRight" activeCell="F19" sqref="F19"/>
    </sheetView>
  </sheetViews>
  <sheetFormatPr defaultColWidth="12.5546875" defaultRowHeight="15.75" customHeight="1" x14ac:dyDescent="0.25"/>
  <cols>
    <col min="1" max="1" width="8" customWidth="1"/>
    <col min="2" max="2" width="32" customWidth="1"/>
    <col min="3" max="3" width="11.109375" bestFit="1" customWidth="1"/>
    <col min="4" max="4" width="18.88671875" hidden="1" customWidth="1"/>
    <col min="5" max="5" width="43.33203125" style="23" bestFit="1" customWidth="1"/>
    <col min="6" max="6" width="13.109375" style="23" customWidth="1"/>
    <col min="7" max="8" width="9.44140625" style="23" customWidth="1"/>
    <col min="9" max="9" width="16.109375" style="23" customWidth="1"/>
    <col min="10" max="10" width="22.33203125" style="23" bestFit="1" customWidth="1"/>
    <col min="11" max="11" width="16.44140625" style="23" customWidth="1"/>
  </cols>
  <sheetData>
    <row r="1" spans="1:11" ht="15.75" customHeight="1" x14ac:dyDescent="0.25">
      <c r="A1" s="1" t="s">
        <v>0</v>
      </c>
    </row>
    <row r="2" spans="1:11" ht="15.75" customHeight="1" x14ac:dyDescent="0.25">
      <c r="A2" s="1" t="s">
        <v>258</v>
      </c>
    </row>
    <row r="3" spans="1:11" ht="15.75" customHeight="1" x14ac:dyDescent="0.25">
      <c r="A3" s="1" t="s">
        <v>1</v>
      </c>
    </row>
    <row r="4" spans="1:11" ht="15.75" customHeight="1" x14ac:dyDescent="0.25">
      <c r="A4" s="1" t="s">
        <v>2</v>
      </c>
    </row>
    <row r="5" spans="1:11" ht="15.75" customHeight="1" x14ac:dyDescent="0.25">
      <c r="A5" s="1" t="s">
        <v>3</v>
      </c>
    </row>
    <row r="6" spans="1:11" ht="15.75" customHeight="1" x14ac:dyDescent="0.25">
      <c r="A6" s="1" t="s">
        <v>4</v>
      </c>
    </row>
    <row r="7" spans="1:11" ht="15.75" customHeight="1" x14ac:dyDescent="0.25">
      <c r="E7" s="24"/>
      <c r="G7" s="25"/>
      <c r="H7" s="25"/>
      <c r="I7" s="25"/>
      <c r="K7" s="25"/>
    </row>
    <row r="8" spans="1:11" ht="15.75" customHeight="1" x14ac:dyDescent="0.25">
      <c r="A8" s="2" t="s">
        <v>5</v>
      </c>
      <c r="B8" s="2" t="s">
        <v>6</v>
      </c>
      <c r="C8" s="2" t="s">
        <v>7</v>
      </c>
      <c r="D8" s="2" t="s">
        <v>8</v>
      </c>
      <c r="E8" s="26" t="s">
        <v>9</v>
      </c>
      <c r="F8" s="27" t="s">
        <v>10</v>
      </c>
      <c r="G8" s="28" t="s">
        <v>12</v>
      </c>
      <c r="H8" s="28" t="s">
        <v>12</v>
      </c>
      <c r="I8" s="28" t="s">
        <v>246</v>
      </c>
      <c r="J8" s="27" t="s">
        <v>256</v>
      </c>
      <c r="K8" s="28" t="s">
        <v>248</v>
      </c>
    </row>
    <row r="9" spans="1:11" ht="15.75" customHeight="1" x14ac:dyDescent="0.25">
      <c r="A9" s="3">
        <v>1</v>
      </c>
      <c r="B9" s="4" t="s">
        <v>107</v>
      </c>
      <c r="C9" s="4">
        <v>230110036</v>
      </c>
      <c r="D9" s="4" t="s">
        <v>30</v>
      </c>
      <c r="E9" s="29" t="s">
        <v>108</v>
      </c>
      <c r="F9" s="30" t="s">
        <v>133</v>
      </c>
      <c r="G9" s="31">
        <v>2</v>
      </c>
      <c r="H9" s="31"/>
      <c r="I9" s="31"/>
      <c r="J9" s="30" t="s">
        <v>261</v>
      </c>
      <c r="K9" s="31" t="s">
        <v>251</v>
      </c>
    </row>
    <row r="10" spans="1:11" ht="15.75" customHeight="1" x14ac:dyDescent="0.25">
      <c r="A10" s="3">
        <v>2</v>
      </c>
      <c r="B10" s="4" t="s">
        <v>77</v>
      </c>
      <c r="C10" s="4">
        <v>220110060</v>
      </c>
      <c r="D10" s="4" t="s">
        <v>30</v>
      </c>
      <c r="E10" s="29" t="s">
        <v>78</v>
      </c>
      <c r="F10" s="30" t="s">
        <v>126</v>
      </c>
      <c r="G10" s="31">
        <v>2</v>
      </c>
      <c r="H10" s="31"/>
      <c r="I10" s="31"/>
      <c r="J10" s="30" t="s">
        <v>257</v>
      </c>
      <c r="K10" s="31" t="s">
        <v>254</v>
      </c>
    </row>
    <row r="11" spans="1:11" ht="15.75" customHeight="1" x14ac:dyDescent="0.25">
      <c r="A11" s="3">
        <v>3</v>
      </c>
      <c r="B11" s="4" t="s">
        <v>250</v>
      </c>
      <c r="C11" s="4">
        <v>220110055</v>
      </c>
      <c r="D11" s="4" t="s">
        <v>30</v>
      </c>
      <c r="E11" s="29" t="s">
        <v>78</v>
      </c>
      <c r="F11" s="30" t="s">
        <v>126</v>
      </c>
      <c r="G11" s="31">
        <v>2</v>
      </c>
      <c r="H11" s="31"/>
      <c r="I11" s="31"/>
      <c r="J11" s="30" t="s">
        <v>257</v>
      </c>
      <c r="K11" s="31" t="s">
        <v>254</v>
      </c>
    </row>
    <row r="12" spans="1:11" ht="15.75" customHeight="1" x14ac:dyDescent="0.25">
      <c r="A12" s="3">
        <v>4</v>
      </c>
      <c r="B12" s="4" t="s">
        <v>88</v>
      </c>
      <c r="C12" s="4">
        <v>230110040</v>
      </c>
      <c r="D12" s="4" t="s">
        <v>30</v>
      </c>
      <c r="E12" s="29" t="s">
        <v>90</v>
      </c>
      <c r="F12" s="30" t="s">
        <v>133</v>
      </c>
      <c r="G12" s="31">
        <v>1</v>
      </c>
      <c r="H12" s="31">
        <v>2</v>
      </c>
      <c r="I12" s="31"/>
      <c r="J12" s="30" t="s">
        <v>257</v>
      </c>
      <c r="K12" s="31" t="s">
        <v>254</v>
      </c>
    </row>
    <row r="13" spans="1:11" ht="15.75" customHeight="1" x14ac:dyDescent="0.25">
      <c r="A13" s="3">
        <v>5</v>
      </c>
      <c r="B13" s="4" t="s">
        <v>105</v>
      </c>
      <c r="C13" s="4">
        <v>240120059</v>
      </c>
      <c r="D13" s="4" t="s">
        <v>30</v>
      </c>
      <c r="E13" s="29" t="s">
        <v>90</v>
      </c>
      <c r="F13" s="30" t="s">
        <v>133</v>
      </c>
      <c r="G13" s="31">
        <v>2</v>
      </c>
      <c r="H13" s="31"/>
      <c r="I13" s="31"/>
      <c r="J13" s="30" t="s">
        <v>257</v>
      </c>
      <c r="K13" s="31" t="s">
        <v>254</v>
      </c>
    </row>
    <row r="14" spans="1:11" ht="15.75" customHeight="1" x14ac:dyDescent="0.25">
      <c r="A14" s="3">
        <v>6</v>
      </c>
      <c r="B14" s="4" t="s">
        <v>107</v>
      </c>
      <c r="C14" s="4">
        <v>230110036</v>
      </c>
      <c r="D14" s="4" t="s">
        <v>30</v>
      </c>
      <c r="E14" s="29" t="s">
        <v>90</v>
      </c>
      <c r="F14" s="30" t="s">
        <v>133</v>
      </c>
      <c r="G14" s="31">
        <v>1</v>
      </c>
      <c r="H14" s="31">
        <v>2</v>
      </c>
      <c r="I14" s="31"/>
      <c r="J14" s="30" t="s">
        <v>257</v>
      </c>
      <c r="K14" s="31" t="s">
        <v>254</v>
      </c>
    </row>
    <row r="15" spans="1:11" ht="15.75" customHeight="1" x14ac:dyDescent="0.25">
      <c r="A15" s="3">
        <v>7</v>
      </c>
      <c r="B15" s="4" t="s">
        <v>264</v>
      </c>
      <c r="C15" s="4">
        <v>240120060</v>
      </c>
      <c r="D15" s="4" t="s">
        <v>30</v>
      </c>
      <c r="E15" s="29" t="s">
        <v>90</v>
      </c>
      <c r="F15" s="30" t="s">
        <v>133</v>
      </c>
      <c r="G15" s="31">
        <v>1</v>
      </c>
      <c r="H15" s="31">
        <v>2</v>
      </c>
      <c r="I15" s="31"/>
      <c r="J15" s="30" t="s">
        <v>257</v>
      </c>
      <c r="K15" s="31" t="s">
        <v>254</v>
      </c>
    </row>
    <row r="16" spans="1:11" ht="15.75" customHeight="1" x14ac:dyDescent="0.25">
      <c r="A16" s="3">
        <v>8</v>
      </c>
      <c r="B16" s="4" t="s">
        <v>29</v>
      </c>
      <c r="C16" s="4">
        <v>230120057</v>
      </c>
      <c r="D16" s="4" t="s">
        <v>30</v>
      </c>
      <c r="E16" s="29" t="s">
        <v>31</v>
      </c>
      <c r="F16" s="30" t="s">
        <v>126</v>
      </c>
      <c r="G16" s="31">
        <v>5</v>
      </c>
      <c r="H16" s="31">
        <v>8</v>
      </c>
      <c r="I16" s="31"/>
      <c r="J16" s="30" t="s">
        <v>257</v>
      </c>
      <c r="K16" s="31" t="s">
        <v>251</v>
      </c>
    </row>
    <row r="17" spans="1:11" ht="15.75" customHeight="1" x14ac:dyDescent="0.25">
      <c r="A17" s="3">
        <v>9</v>
      </c>
      <c r="B17" s="4" t="s">
        <v>58</v>
      </c>
      <c r="C17" s="4">
        <v>230120072</v>
      </c>
      <c r="D17" s="4" t="s">
        <v>30</v>
      </c>
      <c r="E17" s="29" t="s">
        <v>31</v>
      </c>
      <c r="F17" s="30" t="s">
        <v>126</v>
      </c>
      <c r="G17" s="31">
        <v>5</v>
      </c>
      <c r="H17" s="31">
        <v>8</v>
      </c>
      <c r="I17" s="31"/>
      <c r="J17" s="30" t="s">
        <v>257</v>
      </c>
      <c r="K17" s="31" t="s">
        <v>251</v>
      </c>
    </row>
    <row r="18" spans="1:11" ht="15.75" customHeight="1" x14ac:dyDescent="0.25">
      <c r="A18" s="3">
        <v>10</v>
      </c>
      <c r="B18" s="4" t="s">
        <v>88</v>
      </c>
      <c r="C18" s="4">
        <v>230110040</v>
      </c>
      <c r="D18" s="4" t="s">
        <v>30</v>
      </c>
      <c r="E18" s="29" t="s">
        <v>89</v>
      </c>
      <c r="F18" s="30" t="s">
        <v>133</v>
      </c>
      <c r="G18" s="31">
        <v>2</v>
      </c>
      <c r="H18" s="31"/>
      <c r="I18" s="31"/>
      <c r="J18" s="30" t="s">
        <v>257</v>
      </c>
      <c r="K18" s="31" t="s">
        <v>253</v>
      </c>
    </row>
    <row r="19" spans="1:11" ht="15.75" customHeight="1" x14ac:dyDescent="0.25">
      <c r="A19" s="3">
        <v>11</v>
      </c>
      <c r="B19" s="4" t="s">
        <v>34</v>
      </c>
      <c r="C19" s="4">
        <v>240110036</v>
      </c>
      <c r="D19" s="4" t="s">
        <v>30</v>
      </c>
      <c r="E19" s="29" t="s">
        <v>35</v>
      </c>
      <c r="F19" s="30" t="s">
        <v>130</v>
      </c>
      <c r="G19" s="31">
        <v>3</v>
      </c>
      <c r="H19" s="31"/>
      <c r="I19" s="31"/>
      <c r="J19" s="30" t="s">
        <v>261</v>
      </c>
      <c r="K19" s="31" t="s">
        <v>251</v>
      </c>
    </row>
    <row r="20" spans="1:11" ht="15.75" customHeight="1" x14ac:dyDescent="0.25">
      <c r="A20" s="3">
        <v>12</v>
      </c>
      <c r="B20" s="4" t="s">
        <v>61</v>
      </c>
      <c r="C20" s="4">
        <v>240110013</v>
      </c>
      <c r="D20" s="4" t="s">
        <v>30</v>
      </c>
      <c r="E20" s="29" t="s">
        <v>62</v>
      </c>
      <c r="F20" s="30" t="s">
        <v>130</v>
      </c>
      <c r="G20" s="31">
        <v>4</v>
      </c>
      <c r="H20" s="31"/>
      <c r="I20" s="31"/>
      <c r="J20" s="30" t="s">
        <v>257</v>
      </c>
      <c r="K20" s="31" t="s">
        <v>251</v>
      </c>
    </row>
    <row r="21" spans="1:11" ht="15.75" customHeight="1" x14ac:dyDescent="0.25">
      <c r="A21" s="3">
        <v>13</v>
      </c>
      <c r="B21" s="4" t="s">
        <v>65</v>
      </c>
      <c r="C21" s="4">
        <v>220110044</v>
      </c>
      <c r="D21" s="4" t="s">
        <v>30</v>
      </c>
      <c r="E21" s="29" t="s">
        <v>67</v>
      </c>
      <c r="F21" s="30" t="s">
        <v>126</v>
      </c>
      <c r="G21" s="31">
        <v>2</v>
      </c>
      <c r="H21" s="31"/>
      <c r="I21" s="32"/>
      <c r="J21" s="30" t="s">
        <v>257</v>
      </c>
      <c r="K21" s="31" t="s">
        <v>252</v>
      </c>
    </row>
    <row r="22" spans="1:11" ht="15.75" customHeight="1" x14ac:dyDescent="0.25">
      <c r="A22" s="3">
        <v>14</v>
      </c>
      <c r="B22" s="4" t="s">
        <v>77</v>
      </c>
      <c r="C22" s="4">
        <v>220110060</v>
      </c>
      <c r="D22" s="4" t="s">
        <v>30</v>
      </c>
      <c r="E22" s="29" t="s">
        <v>67</v>
      </c>
      <c r="F22" s="30" t="s">
        <v>126</v>
      </c>
      <c r="G22" s="31">
        <v>5</v>
      </c>
      <c r="H22" s="42">
        <v>8</v>
      </c>
      <c r="I22" s="34"/>
      <c r="J22" s="35" t="s">
        <v>257</v>
      </c>
      <c r="K22" s="31" t="s">
        <v>252</v>
      </c>
    </row>
    <row r="23" spans="1:11" ht="15.75" customHeight="1" x14ac:dyDescent="0.25">
      <c r="A23" s="3">
        <v>15</v>
      </c>
      <c r="B23" s="4" t="s">
        <v>267</v>
      </c>
      <c r="C23" s="4">
        <v>200110092</v>
      </c>
      <c r="D23" s="4" t="s">
        <v>30</v>
      </c>
      <c r="E23" s="29" t="s">
        <v>67</v>
      </c>
      <c r="F23" s="30" t="s">
        <v>126</v>
      </c>
      <c r="G23" s="31">
        <v>3</v>
      </c>
      <c r="H23" s="42">
        <v>6</v>
      </c>
      <c r="I23" s="34"/>
      <c r="J23" s="35" t="s">
        <v>257</v>
      </c>
      <c r="K23" s="31" t="s">
        <v>252</v>
      </c>
    </row>
    <row r="24" spans="1:11" ht="15.75" customHeight="1" x14ac:dyDescent="0.25">
      <c r="A24" s="3">
        <v>16</v>
      </c>
      <c r="B24" s="4" t="s">
        <v>116</v>
      </c>
      <c r="C24" s="4">
        <v>230120067</v>
      </c>
      <c r="D24" s="4" t="s">
        <v>30</v>
      </c>
      <c r="E24" s="29" t="s">
        <v>117</v>
      </c>
      <c r="F24" s="30" t="s">
        <v>126</v>
      </c>
      <c r="G24" s="31">
        <v>2</v>
      </c>
      <c r="H24" s="42">
        <v>8</v>
      </c>
      <c r="I24" s="34"/>
      <c r="J24" s="35" t="s">
        <v>261</v>
      </c>
      <c r="K24" s="31" t="s">
        <v>252</v>
      </c>
    </row>
    <row r="25" spans="1:11" ht="15.75" customHeight="1" x14ac:dyDescent="0.25">
      <c r="A25" s="3">
        <v>17</v>
      </c>
      <c r="B25" s="4" t="s">
        <v>58</v>
      </c>
      <c r="C25" s="4">
        <v>230120072</v>
      </c>
      <c r="D25" s="4" t="s">
        <v>30</v>
      </c>
      <c r="E25" s="29" t="s">
        <v>60</v>
      </c>
      <c r="F25" s="30" t="s">
        <v>133</v>
      </c>
      <c r="G25" s="32">
        <v>8</v>
      </c>
      <c r="H25" s="43"/>
      <c r="I25" s="34"/>
      <c r="J25" s="35" t="s">
        <v>261</v>
      </c>
      <c r="K25" s="31" t="s">
        <v>252</v>
      </c>
    </row>
    <row r="26" spans="1:11" ht="15.75" customHeight="1" x14ac:dyDescent="0.25">
      <c r="A26" s="3">
        <v>18</v>
      </c>
      <c r="B26" s="4" t="s">
        <v>65</v>
      </c>
      <c r="C26" s="4">
        <v>220110044</v>
      </c>
      <c r="D26" s="4" t="s">
        <v>30</v>
      </c>
      <c r="E26" s="29" t="s">
        <v>68</v>
      </c>
      <c r="F26" s="30" t="s">
        <v>126</v>
      </c>
      <c r="G26" s="34">
        <v>2</v>
      </c>
      <c r="H26" s="44"/>
      <c r="I26" s="34"/>
      <c r="J26" s="35" t="s">
        <v>257</v>
      </c>
      <c r="K26" s="31" t="s">
        <v>253</v>
      </c>
    </row>
    <row r="27" spans="1:11" ht="15.75" customHeight="1" x14ac:dyDescent="0.25">
      <c r="A27" s="3">
        <v>19</v>
      </c>
      <c r="B27" s="4" t="s">
        <v>69</v>
      </c>
      <c r="C27" s="4">
        <v>220110037</v>
      </c>
      <c r="D27" s="4" t="s">
        <v>30</v>
      </c>
      <c r="E27" s="29" t="s">
        <v>68</v>
      </c>
      <c r="F27" s="30" t="s">
        <v>126</v>
      </c>
      <c r="G27" s="34">
        <v>2</v>
      </c>
      <c r="H27" s="44"/>
      <c r="I27" s="34"/>
      <c r="J27" s="35" t="s">
        <v>257</v>
      </c>
      <c r="K27" s="34" t="s">
        <v>253</v>
      </c>
    </row>
    <row r="28" spans="1:11" ht="15.75" customHeight="1" x14ac:dyDescent="0.25">
      <c r="A28" s="3">
        <v>20</v>
      </c>
      <c r="B28" s="4" t="s">
        <v>76</v>
      </c>
      <c r="C28" s="4">
        <v>220110056</v>
      </c>
      <c r="D28" s="4" t="s">
        <v>30</v>
      </c>
      <c r="E28" s="29" t="s">
        <v>68</v>
      </c>
      <c r="F28" s="30" t="s">
        <v>126</v>
      </c>
      <c r="G28" s="34">
        <v>2</v>
      </c>
      <c r="H28" s="44"/>
      <c r="I28" s="34"/>
      <c r="J28" s="35" t="s">
        <v>257</v>
      </c>
      <c r="K28" s="34" t="s">
        <v>253</v>
      </c>
    </row>
    <row r="29" spans="1:11" ht="15.75" customHeight="1" x14ac:dyDescent="0.25">
      <c r="A29" s="3">
        <v>21</v>
      </c>
      <c r="B29" s="4" t="s">
        <v>250</v>
      </c>
      <c r="C29" s="4">
        <v>220110055</v>
      </c>
      <c r="D29" s="4" t="s">
        <v>30</v>
      </c>
      <c r="E29" s="29" t="s">
        <v>68</v>
      </c>
      <c r="F29" s="30" t="s">
        <v>126</v>
      </c>
      <c r="G29" s="34">
        <v>2</v>
      </c>
      <c r="H29" s="44"/>
      <c r="I29" s="34"/>
      <c r="J29" s="35" t="s">
        <v>257</v>
      </c>
      <c r="K29" s="34" t="s">
        <v>253</v>
      </c>
    </row>
    <row r="30" spans="1:11" ht="15.75" customHeight="1" x14ac:dyDescent="0.25">
      <c r="A30" s="3">
        <v>22</v>
      </c>
      <c r="B30" s="4" t="s">
        <v>105</v>
      </c>
      <c r="C30" s="4">
        <v>240120059</v>
      </c>
      <c r="D30" s="4" t="s">
        <v>30</v>
      </c>
      <c r="E30" s="29" t="s">
        <v>106</v>
      </c>
      <c r="F30" s="30" t="s">
        <v>133</v>
      </c>
      <c r="G30" s="34">
        <v>2</v>
      </c>
      <c r="H30" s="44"/>
      <c r="I30" s="34"/>
      <c r="J30" s="35" t="s">
        <v>261</v>
      </c>
      <c r="K30" s="34" t="s">
        <v>253</v>
      </c>
    </row>
    <row r="31" spans="1:11" ht="15.75" customHeight="1" x14ac:dyDescent="0.25">
      <c r="A31" s="3">
        <v>23</v>
      </c>
      <c r="B31" s="4" t="s">
        <v>264</v>
      </c>
      <c r="C31" s="4">
        <v>240120060</v>
      </c>
      <c r="D31" s="4" t="s">
        <v>30</v>
      </c>
      <c r="E31" s="29" t="s">
        <v>106</v>
      </c>
      <c r="F31" s="30" t="s">
        <v>133</v>
      </c>
      <c r="G31" s="33">
        <v>2</v>
      </c>
      <c r="H31" s="45"/>
      <c r="I31" s="34"/>
      <c r="J31" s="35" t="s">
        <v>261</v>
      </c>
      <c r="K31" s="31" t="s">
        <v>253</v>
      </c>
    </row>
    <row r="32" spans="1:11" ht="15.75" customHeight="1" x14ac:dyDescent="0.25">
      <c r="A32" s="3">
        <v>24</v>
      </c>
      <c r="B32" s="4" t="s">
        <v>264</v>
      </c>
      <c r="C32" s="4">
        <v>240120060</v>
      </c>
      <c r="D32" s="4" t="s">
        <v>30</v>
      </c>
      <c r="E32" s="29" t="s">
        <v>232</v>
      </c>
      <c r="F32" s="30" t="s">
        <v>133</v>
      </c>
      <c r="G32" s="31">
        <v>1</v>
      </c>
      <c r="H32" s="42">
        <v>4</v>
      </c>
      <c r="I32" s="34"/>
      <c r="J32" s="35" t="s">
        <v>262</v>
      </c>
      <c r="K32" s="34" t="s">
        <v>251</v>
      </c>
    </row>
    <row r="33" spans="1:11" ht="15.75" customHeight="1" x14ac:dyDescent="0.25">
      <c r="A33" s="3">
        <v>25</v>
      </c>
      <c r="B33" s="4" t="s">
        <v>32</v>
      </c>
      <c r="C33" s="4">
        <v>240110043</v>
      </c>
      <c r="D33" s="4" t="s">
        <v>30</v>
      </c>
      <c r="E33" s="29" t="s">
        <v>33</v>
      </c>
      <c r="F33" s="30" t="s">
        <v>130</v>
      </c>
      <c r="G33" s="31">
        <v>4</v>
      </c>
      <c r="H33" s="31"/>
      <c r="I33" s="33"/>
      <c r="J33" s="30" t="s">
        <v>257</v>
      </c>
      <c r="K33" s="31" t="s">
        <v>252</v>
      </c>
    </row>
    <row r="34" spans="1:11" ht="15.75" customHeight="1" x14ac:dyDescent="0.25">
      <c r="A34" s="3">
        <v>26</v>
      </c>
      <c r="B34" s="4" t="s">
        <v>65</v>
      </c>
      <c r="C34" s="4">
        <v>220110044</v>
      </c>
      <c r="D34" s="4" t="s">
        <v>30</v>
      </c>
      <c r="E34" s="29" t="s">
        <v>66</v>
      </c>
      <c r="F34" s="30" t="s">
        <v>126</v>
      </c>
      <c r="G34" s="31">
        <v>5</v>
      </c>
      <c r="H34" s="31"/>
      <c r="I34" s="31"/>
      <c r="J34" s="30" t="s">
        <v>261</v>
      </c>
      <c r="K34" s="31" t="s">
        <v>253</v>
      </c>
    </row>
    <row r="35" spans="1:11" ht="15.75" customHeight="1" x14ac:dyDescent="0.25">
      <c r="A35" s="3">
        <v>27</v>
      </c>
      <c r="B35" s="4" t="s">
        <v>77</v>
      </c>
      <c r="C35" s="4">
        <v>220110060</v>
      </c>
      <c r="D35" s="4" t="s">
        <v>30</v>
      </c>
      <c r="E35" s="29" t="s">
        <v>66</v>
      </c>
      <c r="F35" s="30" t="s">
        <v>126</v>
      </c>
      <c r="G35" s="31">
        <v>5</v>
      </c>
      <c r="H35" s="31"/>
      <c r="I35" s="31"/>
      <c r="J35" s="30" t="s">
        <v>261</v>
      </c>
      <c r="K35" s="31" t="s">
        <v>253</v>
      </c>
    </row>
    <row r="36" spans="1:11" ht="15.75" customHeight="1" x14ac:dyDescent="0.25">
      <c r="A36" s="3">
        <v>28</v>
      </c>
      <c r="B36" s="4" t="s">
        <v>250</v>
      </c>
      <c r="C36" s="4">
        <v>220110055</v>
      </c>
      <c r="D36" s="4" t="s">
        <v>30</v>
      </c>
      <c r="E36" s="29" t="s">
        <v>66</v>
      </c>
      <c r="F36" s="30" t="s">
        <v>126</v>
      </c>
      <c r="G36" s="31">
        <v>4</v>
      </c>
      <c r="H36" s="31">
        <v>5</v>
      </c>
      <c r="I36" s="31"/>
      <c r="J36" s="30" t="s">
        <v>261</v>
      </c>
      <c r="K36" s="31" t="s">
        <v>253</v>
      </c>
    </row>
    <row r="37" spans="1:11" ht="15.75" customHeight="1" x14ac:dyDescent="0.25">
      <c r="A37" s="3">
        <v>29</v>
      </c>
      <c r="B37" s="4" t="s">
        <v>110</v>
      </c>
      <c r="C37" s="4">
        <v>220110019</v>
      </c>
      <c r="D37" s="4" t="s">
        <v>30</v>
      </c>
      <c r="E37" s="29" t="s">
        <v>66</v>
      </c>
      <c r="F37" s="30" t="s">
        <v>126</v>
      </c>
      <c r="G37" s="31">
        <v>5</v>
      </c>
      <c r="H37" s="31"/>
      <c r="I37" s="31"/>
      <c r="J37" s="30" t="s">
        <v>261</v>
      </c>
      <c r="K37" s="31" t="s">
        <v>253</v>
      </c>
    </row>
    <row r="38" spans="1:11" ht="13.2" x14ac:dyDescent="0.25">
      <c r="A38" s="3">
        <v>30</v>
      </c>
      <c r="B38" s="4" t="s">
        <v>111</v>
      </c>
      <c r="C38" s="4">
        <v>220110012</v>
      </c>
      <c r="D38" s="4" t="s">
        <v>30</v>
      </c>
      <c r="E38" s="29" t="s">
        <v>66</v>
      </c>
      <c r="F38" s="30" t="s">
        <v>126</v>
      </c>
      <c r="G38" s="31">
        <v>5</v>
      </c>
      <c r="H38" s="31"/>
      <c r="I38" s="31"/>
      <c r="J38" s="30" t="s">
        <v>261</v>
      </c>
      <c r="K38" s="31" t="s">
        <v>253</v>
      </c>
    </row>
    <row r="39" spans="1:11" ht="13.2" x14ac:dyDescent="0.25">
      <c r="A39" s="3">
        <v>31</v>
      </c>
      <c r="B39" s="4" t="s">
        <v>70</v>
      </c>
      <c r="C39" s="4">
        <v>220110024</v>
      </c>
      <c r="D39" s="4" t="s">
        <v>30</v>
      </c>
      <c r="E39" s="29" t="s">
        <v>71</v>
      </c>
      <c r="F39" s="30" t="s">
        <v>126</v>
      </c>
      <c r="G39" s="31">
        <v>4</v>
      </c>
      <c r="H39" s="31">
        <v>8</v>
      </c>
      <c r="I39" s="31"/>
      <c r="J39" s="30" t="s">
        <v>262</v>
      </c>
      <c r="K39" s="31" t="s">
        <v>252</v>
      </c>
    </row>
    <row r="40" spans="1:11" ht="13.2" x14ac:dyDescent="0.25">
      <c r="A40" s="3">
        <v>32</v>
      </c>
      <c r="B40" s="4" t="s">
        <v>116</v>
      </c>
      <c r="C40" s="4">
        <v>230120067</v>
      </c>
      <c r="D40" s="4" t="s">
        <v>30</v>
      </c>
      <c r="E40" s="29" t="s">
        <v>71</v>
      </c>
      <c r="F40" s="30" t="s">
        <v>126</v>
      </c>
      <c r="G40" s="31">
        <v>8</v>
      </c>
      <c r="H40" s="31"/>
      <c r="I40" s="31"/>
      <c r="J40" s="30" t="s">
        <v>262</v>
      </c>
      <c r="K40" s="31" t="s">
        <v>252</v>
      </c>
    </row>
    <row r="41" spans="1:11" ht="13.2" x14ac:dyDescent="0.25">
      <c r="A41" s="3">
        <v>33</v>
      </c>
      <c r="B41" s="4" t="s">
        <v>58</v>
      </c>
      <c r="C41" s="4">
        <v>230120072</v>
      </c>
      <c r="D41" s="4" t="s">
        <v>30</v>
      </c>
      <c r="E41" s="29" t="s">
        <v>59</v>
      </c>
      <c r="F41" s="30" t="s">
        <v>126</v>
      </c>
      <c r="G41" s="31">
        <v>8</v>
      </c>
      <c r="H41" s="31"/>
      <c r="I41" s="31"/>
      <c r="J41" s="30" t="s">
        <v>262</v>
      </c>
      <c r="K41" s="31" t="s">
        <v>251</v>
      </c>
    </row>
    <row r="42" spans="1:11" ht="13.2" x14ac:dyDescent="0.25">
      <c r="A42" s="3">
        <v>34</v>
      </c>
      <c r="B42" s="4" t="s">
        <v>65</v>
      </c>
      <c r="C42" s="4">
        <v>220110044</v>
      </c>
      <c r="D42" s="4" t="s">
        <v>30</v>
      </c>
      <c r="E42" s="29" t="s">
        <v>59</v>
      </c>
      <c r="F42" s="30" t="s">
        <v>126</v>
      </c>
      <c r="G42" s="31">
        <v>1</v>
      </c>
      <c r="H42" s="31"/>
      <c r="I42" s="31"/>
      <c r="J42" s="30" t="s">
        <v>262</v>
      </c>
      <c r="K42" s="31" t="s">
        <v>251</v>
      </c>
    </row>
    <row r="43" spans="1:11" ht="13.2" x14ac:dyDescent="0.25">
      <c r="A43" s="3">
        <v>35</v>
      </c>
      <c r="B43" s="4" t="s">
        <v>70</v>
      </c>
      <c r="C43" s="4">
        <v>220110024</v>
      </c>
      <c r="D43" s="4" t="s">
        <v>30</v>
      </c>
      <c r="E43" s="29" t="s">
        <v>59</v>
      </c>
      <c r="F43" s="30" t="s">
        <v>126</v>
      </c>
      <c r="G43" s="31">
        <v>4</v>
      </c>
      <c r="H43" s="31">
        <v>8</v>
      </c>
      <c r="I43" s="31"/>
      <c r="J43" s="30" t="s">
        <v>262</v>
      </c>
      <c r="K43" s="31" t="s">
        <v>251</v>
      </c>
    </row>
    <row r="44" spans="1:11" ht="13.2" x14ac:dyDescent="0.25">
      <c r="A44" s="3">
        <v>36</v>
      </c>
      <c r="B44" s="4" t="s">
        <v>72</v>
      </c>
      <c r="C44" s="4">
        <v>220110047</v>
      </c>
      <c r="D44" s="4" t="s">
        <v>30</v>
      </c>
      <c r="E44" s="29" t="s">
        <v>59</v>
      </c>
      <c r="F44" s="30" t="s">
        <v>126</v>
      </c>
      <c r="G44" s="31">
        <v>5</v>
      </c>
      <c r="H44" s="31">
        <v>8</v>
      </c>
      <c r="I44" s="31"/>
      <c r="J44" s="30" t="s">
        <v>262</v>
      </c>
      <c r="K44" s="31" t="s">
        <v>251</v>
      </c>
    </row>
    <row r="45" spans="1:11" ht="13.2" x14ac:dyDescent="0.25">
      <c r="A45" s="3">
        <v>37</v>
      </c>
      <c r="B45" s="4" t="s">
        <v>250</v>
      </c>
      <c r="C45" s="4">
        <v>220110055</v>
      </c>
      <c r="D45" s="4" t="s">
        <v>30</v>
      </c>
      <c r="E45" s="29" t="s">
        <v>59</v>
      </c>
      <c r="F45" s="30" t="s">
        <v>126</v>
      </c>
      <c r="G45" s="31">
        <v>8</v>
      </c>
      <c r="H45" s="31"/>
      <c r="I45" s="31"/>
      <c r="J45" s="30" t="s">
        <v>262</v>
      </c>
      <c r="K45" s="31" t="s">
        <v>251</v>
      </c>
    </row>
    <row r="46" spans="1:11" ht="13.2" x14ac:dyDescent="0.25">
      <c r="A46" s="3">
        <v>38</v>
      </c>
      <c r="B46" s="4" t="s">
        <v>110</v>
      </c>
      <c r="C46" s="4">
        <v>220110019</v>
      </c>
      <c r="D46" s="4" t="s">
        <v>30</v>
      </c>
      <c r="E46" s="29" t="s">
        <v>59</v>
      </c>
      <c r="F46" s="30" t="s">
        <v>126</v>
      </c>
      <c r="G46" s="31">
        <v>4</v>
      </c>
      <c r="H46" s="31">
        <v>8</v>
      </c>
      <c r="I46" s="31"/>
      <c r="J46" s="30" t="s">
        <v>262</v>
      </c>
      <c r="K46" s="31" t="s">
        <v>251</v>
      </c>
    </row>
    <row r="47" spans="1:11" ht="13.2" x14ac:dyDescent="0.25">
      <c r="A47" s="3">
        <v>39</v>
      </c>
      <c r="B47" s="4" t="s">
        <v>111</v>
      </c>
      <c r="C47" s="4">
        <v>220110012</v>
      </c>
      <c r="D47" s="4" t="s">
        <v>30</v>
      </c>
      <c r="E47" s="29" t="s">
        <v>59</v>
      </c>
      <c r="F47" s="30" t="s">
        <v>126</v>
      </c>
      <c r="G47" s="31">
        <v>4</v>
      </c>
      <c r="H47" s="31"/>
      <c r="I47" s="31"/>
      <c r="J47" s="30" t="s">
        <v>262</v>
      </c>
      <c r="K47" s="31" t="s">
        <v>251</v>
      </c>
    </row>
    <row r="48" spans="1:11" ht="13.2" x14ac:dyDescent="0.25">
      <c r="A48" s="3">
        <v>40</v>
      </c>
      <c r="B48" s="4" t="s">
        <v>116</v>
      </c>
      <c r="C48" s="4">
        <v>230120067</v>
      </c>
      <c r="D48" s="4" t="s">
        <v>30</v>
      </c>
      <c r="E48" s="29" t="s">
        <v>59</v>
      </c>
      <c r="F48" s="30" t="s">
        <v>126</v>
      </c>
      <c r="G48" s="31">
        <v>5</v>
      </c>
      <c r="H48" s="31">
        <v>8</v>
      </c>
      <c r="I48" s="31"/>
      <c r="J48" s="30" t="s">
        <v>262</v>
      </c>
      <c r="K48" s="31" t="s">
        <v>251</v>
      </c>
    </row>
    <row r="49" spans="1:1" ht="13.2" x14ac:dyDescent="0.25">
      <c r="A49" s="6"/>
    </row>
    <row r="50" spans="1:1" ht="13.2" x14ac:dyDescent="0.25">
      <c r="A50" s="6"/>
    </row>
    <row r="51" spans="1:1" ht="13.2" x14ac:dyDescent="0.25">
      <c r="A51" s="6"/>
    </row>
    <row r="52" spans="1:1" ht="13.2" x14ac:dyDescent="0.25">
      <c r="A52" s="6"/>
    </row>
    <row r="53" spans="1:1" ht="13.2" x14ac:dyDescent="0.25">
      <c r="A53" s="6"/>
    </row>
    <row r="54" spans="1:1" ht="13.2" x14ac:dyDescent="0.25">
      <c r="A54" s="6"/>
    </row>
    <row r="55" spans="1:1" ht="13.2" x14ac:dyDescent="0.25">
      <c r="A55" s="6"/>
    </row>
    <row r="56" spans="1:1" ht="13.2" x14ac:dyDescent="0.25">
      <c r="A56" s="6"/>
    </row>
    <row r="57" spans="1:1" ht="13.2" x14ac:dyDescent="0.25">
      <c r="A57" s="6"/>
    </row>
    <row r="58" spans="1:1" ht="13.2" x14ac:dyDescent="0.25">
      <c r="A58" s="6"/>
    </row>
    <row r="59" spans="1:1" ht="13.2" x14ac:dyDescent="0.25">
      <c r="A59" s="6"/>
    </row>
    <row r="60" spans="1:1" ht="13.2" x14ac:dyDescent="0.25">
      <c r="A60" s="6"/>
    </row>
    <row r="61" spans="1:1" ht="13.2" x14ac:dyDescent="0.25">
      <c r="A61" s="6"/>
    </row>
    <row r="62" spans="1:1" ht="13.2" x14ac:dyDescent="0.25">
      <c r="A62" s="6"/>
    </row>
    <row r="63" spans="1:1" ht="13.2" x14ac:dyDescent="0.25">
      <c r="A63" s="6"/>
    </row>
    <row r="64" spans="1:1" ht="13.2" x14ac:dyDescent="0.25">
      <c r="A64" s="6"/>
    </row>
    <row r="65" spans="1:1" ht="13.2" x14ac:dyDescent="0.25">
      <c r="A65" s="6"/>
    </row>
    <row r="66" spans="1:1" ht="13.2" x14ac:dyDescent="0.25">
      <c r="A66" s="6"/>
    </row>
    <row r="67" spans="1:1" ht="13.2" x14ac:dyDescent="0.25">
      <c r="A67" s="6"/>
    </row>
    <row r="68" spans="1:1" ht="13.2" x14ac:dyDescent="0.25">
      <c r="A68" s="6"/>
    </row>
    <row r="69" spans="1:1" ht="13.2" x14ac:dyDescent="0.25">
      <c r="A69" s="6"/>
    </row>
    <row r="70" spans="1:1" ht="13.2" x14ac:dyDescent="0.25">
      <c r="A70" s="6"/>
    </row>
    <row r="71" spans="1:1" ht="13.2" x14ac:dyDescent="0.25">
      <c r="A71" s="6"/>
    </row>
    <row r="72" spans="1:1" ht="13.2" x14ac:dyDescent="0.25">
      <c r="A72" s="6"/>
    </row>
    <row r="73" spans="1:1" ht="13.2" x14ac:dyDescent="0.25">
      <c r="A73" s="6"/>
    </row>
    <row r="74" spans="1:1" ht="13.2" x14ac:dyDescent="0.25">
      <c r="A74" s="6"/>
    </row>
    <row r="75" spans="1:1" ht="13.2" x14ac:dyDescent="0.25">
      <c r="A75" s="6"/>
    </row>
    <row r="76" spans="1:1" ht="13.2" x14ac:dyDescent="0.25">
      <c r="A76" s="6"/>
    </row>
    <row r="77" spans="1:1" ht="13.2" x14ac:dyDescent="0.25">
      <c r="A77" s="6"/>
    </row>
    <row r="78" spans="1:1" ht="13.2" x14ac:dyDescent="0.25">
      <c r="A78" s="6"/>
    </row>
    <row r="79" spans="1:1" ht="13.2" x14ac:dyDescent="0.25">
      <c r="A79" s="6"/>
    </row>
    <row r="80" spans="1:1" ht="13.2" x14ac:dyDescent="0.25">
      <c r="A80" s="6"/>
    </row>
    <row r="81" spans="1:1" ht="13.2" x14ac:dyDescent="0.25">
      <c r="A81" s="6"/>
    </row>
    <row r="82" spans="1:1" ht="13.2" x14ac:dyDescent="0.25">
      <c r="A82" s="6"/>
    </row>
    <row r="83" spans="1:1" ht="13.2" x14ac:dyDescent="0.25">
      <c r="A83" s="6"/>
    </row>
    <row r="84" spans="1:1" ht="13.2" x14ac:dyDescent="0.25">
      <c r="A84" s="6"/>
    </row>
    <row r="85" spans="1:1" ht="13.2" x14ac:dyDescent="0.25">
      <c r="A85" s="6"/>
    </row>
    <row r="86" spans="1:1" ht="13.2" x14ac:dyDescent="0.25">
      <c r="A86" s="6"/>
    </row>
    <row r="87" spans="1:1" ht="13.2" x14ac:dyDescent="0.25">
      <c r="A87" s="6"/>
    </row>
    <row r="88" spans="1:1" ht="13.2" x14ac:dyDescent="0.25">
      <c r="A88" s="6"/>
    </row>
    <row r="89" spans="1:1" ht="13.2" x14ac:dyDescent="0.25">
      <c r="A89" s="6"/>
    </row>
    <row r="90" spans="1:1" ht="13.2" x14ac:dyDescent="0.25">
      <c r="A90" s="6"/>
    </row>
    <row r="91" spans="1:1" ht="13.2" x14ac:dyDescent="0.25">
      <c r="A91" s="6"/>
    </row>
    <row r="92" spans="1:1" ht="13.2" x14ac:dyDescent="0.25">
      <c r="A92" s="6"/>
    </row>
    <row r="93" spans="1:1" ht="13.2" x14ac:dyDescent="0.25">
      <c r="A93" s="6"/>
    </row>
    <row r="94" spans="1:1" ht="13.2" x14ac:dyDescent="0.25">
      <c r="A94" s="6"/>
    </row>
    <row r="95" spans="1:1" ht="13.2" x14ac:dyDescent="0.25">
      <c r="A95" s="6"/>
    </row>
    <row r="96" spans="1:1" ht="13.2" x14ac:dyDescent="0.25">
      <c r="A96" s="6"/>
    </row>
    <row r="97" spans="1:1" ht="13.2" x14ac:dyDescent="0.25">
      <c r="A97" s="6"/>
    </row>
    <row r="98" spans="1:1" ht="13.2" x14ac:dyDescent="0.25">
      <c r="A98" s="6"/>
    </row>
    <row r="99" spans="1:1" ht="13.2" x14ac:dyDescent="0.25">
      <c r="A99" s="6"/>
    </row>
    <row r="100" spans="1:1" ht="13.2" x14ac:dyDescent="0.25">
      <c r="A100" s="6"/>
    </row>
    <row r="101" spans="1:1" ht="13.2" x14ac:dyDescent="0.25">
      <c r="A101" s="6"/>
    </row>
    <row r="102" spans="1:1" ht="13.2" x14ac:dyDescent="0.25">
      <c r="A102" s="6"/>
    </row>
    <row r="103" spans="1:1" ht="13.2" x14ac:dyDescent="0.25">
      <c r="A103" s="6"/>
    </row>
    <row r="104" spans="1:1" ht="13.2" x14ac:dyDescent="0.25">
      <c r="A104" s="6"/>
    </row>
    <row r="105" spans="1:1" ht="13.2" x14ac:dyDescent="0.25">
      <c r="A105" s="6"/>
    </row>
    <row r="106" spans="1:1" ht="13.2" x14ac:dyDescent="0.25">
      <c r="A106" s="6"/>
    </row>
    <row r="107" spans="1:1" ht="13.2" x14ac:dyDescent="0.25">
      <c r="A107" s="6"/>
    </row>
    <row r="108" spans="1:1" ht="13.2" x14ac:dyDescent="0.25">
      <c r="A108" s="6"/>
    </row>
    <row r="109" spans="1:1" ht="13.2" x14ac:dyDescent="0.25">
      <c r="A109" s="6"/>
    </row>
    <row r="110" spans="1:1" ht="13.2" x14ac:dyDescent="0.25">
      <c r="A110" s="6"/>
    </row>
    <row r="111" spans="1:1" ht="13.2" x14ac:dyDescent="0.25">
      <c r="A111" s="6"/>
    </row>
    <row r="112" spans="1:1" ht="13.2" x14ac:dyDescent="0.25">
      <c r="A112" s="6"/>
    </row>
    <row r="113" spans="1:1" ht="13.2" x14ac:dyDescent="0.25">
      <c r="A113" s="6"/>
    </row>
    <row r="114" spans="1:1" ht="13.2" x14ac:dyDescent="0.25">
      <c r="A114" s="6"/>
    </row>
    <row r="115" spans="1:1" ht="13.2" x14ac:dyDescent="0.25">
      <c r="A115" s="6"/>
    </row>
    <row r="116" spans="1:1" ht="13.2" x14ac:dyDescent="0.25">
      <c r="A116" s="6"/>
    </row>
    <row r="117" spans="1:1" ht="13.2" x14ac:dyDescent="0.25">
      <c r="A117" s="6"/>
    </row>
    <row r="118" spans="1:1" ht="13.2" x14ac:dyDescent="0.25">
      <c r="A118" s="6"/>
    </row>
    <row r="119" spans="1:1" ht="13.2" x14ac:dyDescent="0.25">
      <c r="A119" s="6"/>
    </row>
    <row r="120" spans="1:1" ht="13.2" x14ac:dyDescent="0.25">
      <c r="A120" s="6"/>
    </row>
    <row r="121" spans="1:1" ht="13.2" x14ac:dyDescent="0.25">
      <c r="A121" s="6"/>
    </row>
    <row r="122" spans="1:1" ht="13.2" x14ac:dyDescent="0.25">
      <c r="A122" s="6"/>
    </row>
    <row r="123" spans="1:1" ht="13.2" x14ac:dyDescent="0.25">
      <c r="A123" s="6"/>
    </row>
    <row r="124" spans="1:1" ht="13.2" x14ac:dyDescent="0.25">
      <c r="A124" s="6"/>
    </row>
    <row r="125" spans="1:1" ht="13.2" x14ac:dyDescent="0.25">
      <c r="A125" s="6"/>
    </row>
    <row r="126" spans="1:1" ht="13.2" x14ac:dyDescent="0.25">
      <c r="A126" s="6"/>
    </row>
    <row r="127" spans="1:1" ht="13.2" x14ac:dyDescent="0.25">
      <c r="A127" s="6"/>
    </row>
    <row r="128" spans="1:1" ht="13.2" x14ac:dyDescent="0.25">
      <c r="A128" s="6"/>
    </row>
    <row r="129" spans="1:1" ht="13.2" x14ac:dyDescent="0.25">
      <c r="A129" s="6"/>
    </row>
    <row r="130" spans="1:1" ht="13.2" x14ac:dyDescent="0.25">
      <c r="A130" s="6"/>
    </row>
    <row r="131" spans="1:1" ht="13.2" x14ac:dyDescent="0.25">
      <c r="A131" s="6"/>
    </row>
    <row r="132" spans="1:1" ht="13.2" x14ac:dyDescent="0.25">
      <c r="A132" s="6"/>
    </row>
    <row r="133" spans="1:1" ht="13.2" x14ac:dyDescent="0.25">
      <c r="A133" s="6"/>
    </row>
    <row r="134" spans="1:1" ht="13.2" x14ac:dyDescent="0.25">
      <c r="A134" s="6"/>
    </row>
    <row r="135" spans="1:1" ht="13.2" x14ac:dyDescent="0.25">
      <c r="A135" s="6"/>
    </row>
    <row r="136" spans="1:1" ht="13.2" x14ac:dyDescent="0.25">
      <c r="A136" s="6"/>
    </row>
    <row r="137" spans="1:1" ht="13.2" x14ac:dyDescent="0.25">
      <c r="A137" s="6"/>
    </row>
    <row r="138" spans="1:1" ht="13.2" x14ac:dyDescent="0.25">
      <c r="A138" s="6"/>
    </row>
    <row r="139" spans="1:1" ht="13.2" x14ac:dyDescent="0.25">
      <c r="A139" s="6"/>
    </row>
    <row r="140" spans="1:1" ht="13.2" x14ac:dyDescent="0.25">
      <c r="A140" s="6"/>
    </row>
    <row r="141" spans="1:1" ht="13.2" x14ac:dyDescent="0.25">
      <c r="A141" s="6"/>
    </row>
    <row r="142" spans="1:1" ht="13.2" x14ac:dyDescent="0.25">
      <c r="A142" s="6"/>
    </row>
    <row r="143" spans="1:1" ht="13.2" x14ac:dyDescent="0.25">
      <c r="A143" s="6"/>
    </row>
    <row r="144" spans="1:1" ht="13.2" x14ac:dyDescent="0.25">
      <c r="A144" s="6"/>
    </row>
    <row r="145" spans="1:1" ht="13.2" x14ac:dyDescent="0.25">
      <c r="A145" s="6"/>
    </row>
    <row r="146" spans="1:1" ht="13.2" x14ac:dyDescent="0.25">
      <c r="A146" s="6"/>
    </row>
    <row r="147" spans="1:1" ht="13.2" x14ac:dyDescent="0.25">
      <c r="A147" s="6"/>
    </row>
    <row r="148" spans="1:1" ht="13.2" x14ac:dyDescent="0.25">
      <c r="A148" s="6"/>
    </row>
    <row r="149" spans="1:1" ht="13.2" x14ac:dyDescent="0.25">
      <c r="A149" s="6"/>
    </row>
    <row r="150" spans="1:1" ht="13.2" x14ac:dyDescent="0.25">
      <c r="A150" s="6"/>
    </row>
    <row r="151" spans="1:1" ht="13.2" x14ac:dyDescent="0.25">
      <c r="A151" s="6"/>
    </row>
    <row r="152" spans="1:1" ht="13.2" x14ac:dyDescent="0.25">
      <c r="A152" s="6"/>
    </row>
    <row r="153" spans="1:1" ht="13.2" x14ac:dyDescent="0.25">
      <c r="A153" s="6"/>
    </row>
    <row r="154" spans="1:1" ht="13.2" x14ac:dyDescent="0.25">
      <c r="A154" s="6"/>
    </row>
    <row r="155" spans="1:1" ht="13.2" x14ac:dyDescent="0.25">
      <c r="A155" s="6"/>
    </row>
    <row r="156" spans="1:1" ht="13.2" x14ac:dyDescent="0.25">
      <c r="A156" s="6"/>
    </row>
    <row r="157" spans="1:1" ht="13.2" x14ac:dyDescent="0.25">
      <c r="A157" s="6"/>
    </row>
    <row r="158" spans="1:1" ht="13.2" x14ac:dyDescent="0.25">
      <c r="A158" s="6"/>
    </row>
    <row r="159" spans="1:1" ht="13.2" x14ac:dyDescent="0.25">
      <c r="A159" s="6"/>
    </row>
    <row r="160" spans="1:1" ht="13.2" x14ac:dyDescent="0.25">
      <c r="A160" s="6"/>
    </row>
    <row r="161" spans="1:1" ht="13.2" x14ac:dyDescent="0.25">
      <c r="A161" s="6"/>
    </row>
    <row r="162" spans="1:1" ht="13.2" x14ac:dyDescent="0.25">
      <c r="A162" s="6"/>
    </row>
    <row r="163" spans="1:1" ht="13.2" x14ac:dyDescent="0.25">
      <c r="A163" s="6"/>
    </row>
    <row r="164" spans="1:1" ht="13.2" x14ac:dyDescent="0.25">
      <c r="A164" s="6"/>
    </row>
    <row r="165" spans="1:1" ht="13.2" x14ac:dyDescent="0.25">
      <c r="A165" s="6"/>
    </row>
    <row r="166" spans="1:1" ht="13.2" x14ac:dyDescent="0.25">
      <c r="A166" s="6"/>
    </row>
    <row r="167" spans="1:1" ht="13.2" x14ac:dyDescent="0.25">
      <c r="A167" s="6"/>
    </row>
    <row r="168" spans="1:1" ht="13.2" x14ac:dyDescent="0.25">
      <c r="A168" s="6"/>
    </row>
    <row r="169" spans="1:1" ht="13.2" x14ac:dyDescent="0.25">
      <c r="A169" s="6"/>
    </row>
    <row r="170" spans="1:1" ht="13.2" x14ac:dyDescent="0.25">
      <c r="A170" s="6"/>
    </row>
    <row r="171" spans="1:1" ht="13.2" x14ac:dyDescent="0.25">
      <c r="A171" s="6"/>
    </row>
    <row r="172" spans="1:1" ht="13.2" x14ac:dyDescent="0.25">
      <c r="A172" s="6"/>
    </row>
    <row r="173" spans="1:1" ht="13.2" x14ac:dyDescent="0.25">
      <c r="A173" s="6"/>
    </row>
    <row r="174" spans="1:1" ht="13.2" x14ac:dyDescent="0.25">
      <c r="A174" s="6"/>
    </row>
    <row r="175" spans="1:1" ht="13.2" x14ac:dyDescent="0.25">
      <c r="A175" s="6"/>
    </row>
    <row r="176" spans="1:1" ht="13.2" x14ac:dyDescent="0.25">
      <c r="A176" s="6"/>
    </row>
    <row r="177" spans="1:1" ht="13.2" x14ac:dyDescent="0.25">
      <c r="A177" s="6"/>
    </row>
    <row r="178" spans="1:1" ht="13.2" x14ac:dyDescent="0.25">
      <c r="A178" s="6"/>
    </row>
    <row r="179" spans="1:1" ht="13.2" x14ac:dyDescent="0.25">
      <c r="A179" s="6"/>
    </row>
    <row r="180" spans="1:1" ht="13.2" x14ac:dyDescent="0.25">
      <c r="A180" s="6"/>
    </row>
    <row r="181" spans="1:1" ht="13.2" x14ac:dyDescent="0.25">
      <c r="A181" s="6"/>
    </row>
    <row r="182" spans="1:1" ht="13.2" x14ac:dyDescent="0.25">
      <c r="A182" s="6"/>
    </row>
    <row r="183" spans="1:1" ht="13.2" x14ac:dyDescent="0.25">
      <c r="A183" s="6"/>
    </row>
    <row r="184" spans="1:1" ht="13.2" x14ac:dyDescent="0.25">
      <c r="A184" s="6"/>
    </row>
    <row r="185" spans="1:1" ht="13.2" x14ac:dyDescent="0.25">
      <c r="A185" s="6"/>
    </row>
    <row r="186" spans="1:1" ht="13.2" x14ac:dyDescent="0.25">
      <c r="A186" s="6"/>
    </row>
    <row r="187" spans="1:1" ht="13.2" x14ac:dyDescent="0.25">
      <c r="A187" s="6"/>
    </row>
    <row r="188" spans="1:1" ht="13.2" x14ac:dyDescent="0.25">
      <c r="A188" s="6"/>
    </row>
    <row r="189" spans="1:1" ht="13.2" x14ac:dyDescent="0.25">
      <c r="A189" s="6"/>
    </row>
    <row r="190" spans="1:1" ht="13.2" x14ac:dyDescent="0.25">
      <c r="A190" s="6"/>
    </row>
    <row r="191" spans="1:1" ht="13.2" x14ac:dyDescent="0.25">
      <c r="A191" s="6"/>
    </row>
    <row r="192" spans="1:1" ht="13.2" x14ac:dyDescent="0.25">
      <c r="A192" s="6"/>
    </row>
    <row r="193" spans="1:1" ht="13.2" x14ac:dyDescent="0.25">
      <c r="A193" s="6"/>
    </row>
    <row r="194" spans="1:1" ht="13.2" x14ac:dyDescent="0.25">
      <c r="A194" s="6"/>
    </row>
    <row r="195" spans="1:1" ht="13.2" x14ac:dyDescent="0.25">
      <c r="A195" s="6"/>
    </row>
    <row r="196" spans="1:1" ht="13.2" x14ac:dyDescent="0.25">
      <c r="A196" s="6"/>
    </row>
    <row r="197" spans="1:1" ht="13.2" x14ac:dyDescent="0.25">
      <c r="A197" s="6"/>
    </row>
    <row r="198" spans="1:1" ht="13.2" x14ac:dyDescent="0.25">
      <c r="A198" s="6"/>
    </row>
    <row r="199" spans="1:1" ht="13.2" x14ac:dyDescent="0.25">
      <c r="A199" s="6"/>
    </row>
    <row r="200" spans="1:1" ht="13.2" x14ac:dyDescent="0.25">
      <c r="A200" s="6"/>
    </row>
    <row r="201" spans="1:1" ht="13.2" x14ac:dyDescent="0.25">
      <c r="A201" s="6"/>
    </row>
    <row r="202" spans="1:1" ht="13.2" x14ac:dyDescent="0.25">
      <c r="A202" s="6"/>
    </row>
    <row r="203" spans="1:1" ht="13.2" x14ac:dyDescent="0.25">
      <c r="A203" s="6"/>
    </row>
    <row r="204" spans="1:1" ht="13.2" x14ac:dyDescent="0.25">
      <c r="A204" s="6"/>
    </row>
    <row r="205" spans="1:1" ht="13.2" x14ac:dyDescent="0.25">
      <c r="A205" s="6"/>
    </row>
    <row r="206" spans="1:1" ht="13.2" x14ac:dyDescent="0.25">
      <c r="A206" s="6"/>
    </row>
    <row r="207" spans="1:1" ht="13.2" x14ac:dyDescent="0.25">
      <c r="A207" s="6"/>
    </row>
    <row r="208" spans="1:1" ht="13.2" x14ac:dyDescent="0.25">
      <c r="A208" s="6"/>
    </row>
    <row r="209" spans="1:1" ht="13.2" x14ac:dyDescent="0.25">
      <c r="A209" s="6"/>
    </row>
    <row r="210" spans="1:1" ht="13.2" x14ac:dyDescent="0.25">
      <c r="A210" s="6"/>
    </row>
    <row r="211" spans="1:1" ht="13.2" x14ac:dyDescent="0.25">
      <c r="A211" s="6"/>
    </row>
    <row r="212" spans="1:1" ht="13.2" x14ac:dyDescent="0.25">
      <c r="A212" s="6"/>
    </row>
    <row r="213" spans="1:1" ht="13.2" x14ac:dyDescent="0.25">
      <c r="A213" s="6"/>
    </row>
    <row r="214" spans="1:1" ht="13.2" x14ac:dyDescent="0.25">
      <c r="A214" s="6"/>
    </row>
    <row r="215" spans="1:1" ht="13.2" x14ac:dyDescent="0.25">
      <c r="A215" s="6"/>
    </row>
    <row r="216" spans="1:1" ht="13.2" x14ac:dyDescent="0.25">
      <c r="A216" s="6"/>
    </row>
    <row r="217" spans="1:1" ht="13.2" x14ac:dyDescent="0.25">
      <c r="A217" s="6"/>
    </row>
    <row r="218" spans="1:1" ht="13.2" x14ac:dyDescent="0.25">
      <c r="A218" s="6"/>
    </row>
    <row r="219" spans="1:1" ht="13.2" x14ac:dyDescent="0.25">
      <c r="A219" s="6"/>
    </row>
    <row r="220" spans="1:1" ht="13.2" x14ac:dyDescent="0.25">
      <c r="A220" s="6"/>
    </row>
    <row r="221" spans="1:1" ht="13.2" x14ac:dyDescent="0.25">
      <c r="A221" s="6"/>
    </row>
    <row r="222" spans="1:1" ht="13.2" x14ac:dyDescent="0.25">
      <c r="A222" s="6"/>
    </row>
    <row r="223" spans="1:1" ht="13.2" x14ac:dyDescent="0.25">
      <c r="A223" s="6"/>
    </row>
    <row r="224" spans="1:1" ht="13.2" x14ac:dyDescent="0.25">
      <c r="A224" s="6"/>
    </row>
    <row r="225" spans="1:1" ht="13.2" x14ac:dyDescent="0.25">
      <c r="A225" s="6"/>
    </row>
    <row r="226" spans="1:1" ht="13.2" x14ac:dyDescent="0.25">
      <c r="A226" s="6"/>
    </row>
    <row r="227" spans="1:1" ht="13.2" x14ac:dyDescent="0.25">
      <c r="A227" s="6"/>
    </row>
    <row r="228" spans="1:1" ht="13.2" x14ac:dyDescent="0.25">
      <c r="A228" s="6"/>
    </row>
    <row r="229" spans="1:1" ht="13.2" x14ac:dyDescent="0.25">
      <c r="A229" s="6"/>
    </row>
    <row r="230" spans="1:1" ht="13.2" x14ac:dyDescent="0.25">
      <c r="A230" s="6"/>
    </row>
    <row r="231" spans="1:1" ht="13.2" x14ac:dyDescent="0.25">
      <c r="A231" s="6"/>
    </row>
    <row r="232" spans="1:1" ht="13.2" x14ac:dyDescent="0.25">
      <c r="A232" s="6"/>
    </row>
    <row r="233" spans="1:1" ht="13.2" x14ac:dyDescent="0.25">
      <c r="A233" s="6"/>
    </row>
    <row r="234" spans="1:1" ht="13.2" x14ac:dyDescent="0.25">
      <c r="A234" s="6"/>
    </row>
    <row r="235" spans="1:1" ht="13.2" x14ac:dyDescent="0.25">
      <c r="A235" s="6"/>
    </row>
    <row r="236" spans="1:1" ht="13.2" x14ac:dyDescent="0.25">
      <c r="A236" s="6"/>
    </row>
    <row r="237" spans="1:1" ht="13.2" x14ac:dyDescent="0.25">
      <c r="A237" s="6"/>
    </row>
    <row r="238" spans="1:1" ht="13.2" x14ac:dyDescent="0.25">
      <c r="A238" s="6"/>
    </row>
    <row r="239" spans="1:1" ht="13.2" x14ac:dyDescent="0.25">
      <c r="A239" s="6"/>
    </row>
    <row r="240" spans="1:1" ht="13.2" x14ac:dyDescent="0.25">
      <c r="A240" s="6"/>
    </row>
    <row r="241" spans="1:1" ht="13.2" x14ac:dyDescent="0.25">
      <c r="A241" s="6"/>
    </row>
    <row r="242" spans="1:1" ht="13.2" x14ac:dyDescent="0.25">
      <c r="A242" s="6"/>
    </row>
    <row r="243" spans="1:1" ht="13.2" x14ac:dyDescent="0.25">
      <c r="A243" s="6"/>
    </row>
    <row r="244" spans="1:1" ht="13.2" x14ac:dyDescent="0.25">
      <c r="A244" s="6"/>
    </row>
    <row r="245" spans="1:1" ht="13.2" x14ac:dyDescent="0.25">
      <c r="A245" s="6"/>
    </row>
    <row r="246" spans="1:1" ht="13.2" x14ac:dyDescent="0.25">
      <c r="A246" s="6"/>
    </row>
    <row r="247" spans="1:1" ht="13.2" x14ac:dyDescent="0.25">
      <c r="A247" s="6"/>
    </row>
    <row r="248" spans="1:1" ht="13.2" x14ac:dyDescent="0.25">
      <c r="A248" s="6"/>
    </row>
    <row r="249" spans="1:1" ht="13.2" x14ac:dyDescent="0.25">
      <c r="A249" s="6"/>
    </row>
    <row r="250" spans="1:1" ht="13.2" x14ac:dyDescent="0.25">
      <c r="A250" s="6"/>
    </row>
    <row r="251" spans="1:1" ht="13.2" x14ac:dyDescent="0.25">
      <c r="A251" s="6"/>
    </row>
    <row r="252" spans="1:1" ht="13.2" x14ac:dyDescent="0.25">
      <c r="A252" s="6"/>
    </row>
    <row r="253" spans="1:1" ht="13.2" x14ac:dyDescent="0.25">
      <c r="A253" s="6"/>
    </row>
    <row r="254" spans="1:1" ht="13.2" x14ac:dyDescent="0.25">
      <c r="A254" s="6"/>
    </row>
    <row r="255" spans="1:1" ht="13.2" x14ac:dyDescent="0.25">
      <c r="A255" s="6"/>
    </row>
    <row r="256" spans="1:1" ht="13.2" x14ac:dyDescent="0.25">
      <c r="A256" s="6"/>
    </row>
    <row r="257" spans="1:1" ht="13.2" x14ac:dyDescent="0.25">
      <c r="A257" s="6"/>
    </row>
    <row r="258" spans="1:1" ht="13.2" x14ac:dyDescent="0.25">
      <c r="A258" s="6"/>
    </row>
    <row r="259" spans="1:1" ht="13.2" x14ac:dyDescent="0.25">
      <c r="A259" s="6"/>
    </row>
    <row r="260" spans="1:1" ht="13.2" x14ac:dyDescent="0.25">
      <c r="A260" s="6"/>
    </row>
    <row r="261" spans="1:1" ht="13.2" x14ac:dyDescent="0.25">
      <c r="A261" s="6"/>
    </row>
    <row r="262" spans="1:1" ht="13.2" x14ac:dyDescent="0.25">
      <c r="A262" s="6"/>
    </row>
    <row r="263" spans="1:1" ht="13.2" x14ac:dyDescent="0.25">
      <c r="A263" s="6"/>
    </row>
    <row r="264" spans="1:1" ht="13.2" x14ac:dyDescent="0.25">
      <c r="A264" s="6"/>
    </row>
    <row r="265" spans="1:1" ht="13.2" x14ac:dyDescent="0.25">
      <c r="A265" s="6"/>
    </row>
    <row r="266" spans="1:1" ht="13.2" x14ac:dyDescent="0.25">
      <c r="A266" s="6"/>
    </row>
    <row r="267" spans="1:1" ht="13.2" x14ac:dyDescent="0.25">
      <c r="A267" s="6"/>
    </row>
    <row r="268" spans="1:1" ht="13.2" x14ac:dyDescent="0.25">
      <c r="A268" s="6"/>
    </row>
    <row r="269" spans="1:1" ht="13.2" x14ac:dyDescent="0.25">
      <c r="A269" s="6"/>
    </row>
    <row r="270" spans="1:1" ht="13.2" x14ac:dyDescent="0.25">
      <c r="A270" s="6"/>
    </row>
    <row r="271" spans="1:1" ht="13.2" x14ac:dyDescent="0.25">
      <c r="A271" s="6"/>
    </row>
    <row r="272" spans="1:1" ht="13.2" x14ac:dyDescent="0.25">
      <c r="A272" s="6"/>
    </row>
    <row r="273" spans="1:1" ht="13.2" x14ac:dyDescent="0.25">
      <c r="A273" s="6"/>
    </row>
    <row r="274" spans="1:1" ht="13.2" x14ac:dyDescent="0.25">
      <c r="A274" s="6"/>
    </row>
    <row r="275" spans="1:1" ht="13.2" x14ac:dyDescent="0.25">
      <c r="A275" s="6"/>
    </row>
    <row r="276" spans="1:1" ht="13.2" x14ac:dyDescent="0.25">
      <c r="A276" s="6"/>
    </row>
    <row r="277" spans="1:1" ht="13.2" x14ac:dyDescent="0.25">
      <c r="A277" s="6"/>
    </row>
    <row r="278" spans="1:1" ht="13.2" x14ac:dyDescent="0.25">
      <c r="A278" s="6"/>
    </row>
    <row r="279" spans="1:1" ht="13.2" x14ac:dyDescent="0.25">
      <c r="A279" s="6"/>
    </row>
    <row r="280" spans="1:1" ht="13.2" x14ac:dyDescent="0.25">
      <c r="A280" s="6"/>
    </row>
    <row r="281" spans="1:1" ht="13.2" x14ac:dyDescent="0.25">
      <c r="A281" s="6"/>
    </row>
    <row r="282" spans="1:1" ht="13.2" x14ac:dyDescent="0.25">
      <c r="A282" s="6"/>
    </row>
    <row r="283" spans="1:1" ht="13.2" x14ac:dyDescent="0.25">
      <c r="A283" s="6"/>
    </row>
    <row r="284" spans="1:1" ht="13.2" x14ac:dyDescent="0.25">
      <c r="A284" s="6"/>
    </row>
    <row r="285" spans="1:1" ht="13.2" x14ac:dyDescent="0.25">
      <c r="A285" s="6"/>
    </row>
    <row r="286" spans="1:1" ht="13.2" x14ac:dyDescent="0.25">
      <c r="A286" s="6"/>
    </row>
    <row r="287" spans="1:1" ht="13.2" x14ac:dyDescent="0.25">
      <c r="A287" s="6"/>
    </row>
    <row r="288" spans="1:1" ht="13.2" x14ac:dyDescent="0.25">
      <c r="A288" s="6"/>
    </row>
    <row r="289" spans="1:1" ht="13.2" x14ac:dyDescent="0.25">
      <c r="A289" s="6"/>
    </row>
    <row r="290" spans="1:1" ht="13.2" x14ac:dyDescent="0.25">
      <c r="A290" s="6"/>
    </row>
    <row r="291" spans="1:1" ht="13.2" x14ac:dyDescent="0.25">
      <c r="A291" s="6"/>
    </row>
    <row r="292" spans="1:1" ht="13.2" x14ac:dyDescent="0.25">
      <c r="A292" s="6"/>
    </row>
    <row r="293" spans="1:1" ht="13.2" x14ac:dyDescent="0.25">
      <c r="A293" s="6"/>
    </row>
    <row r="294" spans="1:1" ht="13.2" x14ac:dyDescent="0.25">
      <c r="A294" s="6"/>
    </row>
    <row r="295" spans="1:1" ht="13.2" x14ac:dyDescent="0.25">
      <c r="A295" s="6"/>
    </row>
    <row r="296" spans="1:1" ht="13.2" x14ac:dyDescent="0.25">
      <c r="A296" s="6"/>
    </row>
    <row r="297" spans="1:1" ht="13.2" x14ac:dyDescent="0.25">
      <c r="A297" s="6"/>
    </row>
    <row r="298" spans="1:1" ht="13.2" x14ac:dyDescent="0.25">
      <c r="A298" s="6"/>
    </row>
    <row r="299" spans="1:1" ht="13.2" x14ac:dyDescent="0.25">
      <c r="A299" s="6"/>
    </row>
    <row r="300" spans="1:1" ht="13.2" x14ac:dyDescent="0.25">
      <c r="A300" s="6"/>
    </row>
    <row r="301" spans="1:1" ht="13.2" x14ac:dyDescent="0.25">
      <c r="A301" s="6"/>
    </row>
    <row r="302" spans="1:1" ht="13.2" x14ac:dyDescent="0.25">
      <c r="A302" s="6"/>
    </row>
    <row r="303" spans="1:1" ht="13.2" x14ac:dyDescent="0.25">
      <c r="A303" s="6"/>
    </row>
    <row r="304" spans="1:1" ht="13.2" x14ac:dyDescent="0.25">
      <c r="A304" s="6"/>
    </row>
    <row r="305" spans="1:1" ht="13.2" x14ac:dyDescent="0.25">
      <c r="A305" s="6"/>
    </row>
    <row r="306" spans="1:1" ht="13.2" x14ac:dyDescent="0.25">
      <c r="A306" s="6"/>
    </row>
    <row r="307" spans="1:1" ht="13.2" x14ac:dyDescent="0.25">
      <c r="A307" s="6"/>
    </row>
    <row r="308" spans="1:1" ht="13.2" x14ac:dyDescent="0.25">
      <c r="A308" s="6"/>
    </row>
    <row r="309" spans="1:1" ht="13.2" x14ac:dyDescent="0.25">
      <c r="A309" s="6"/>
    </row>
    <row r="310" spans="1:1" ht="13.2" x14ac:dyDescent="0.25">
      <c r="A310" s="6"/>
    </row>
    <row r="311" spans="1:1" ht="13.2" x14ac:dyDescent="0.25">
      <c r="A311" s="6"/>
    </row>
    <row r="312" spans="1:1" ht="13.2" x14ac:dyDescent="0.25">
      <c r="A312" s="6"/>
    </row>
    <row r="313" spans="1:1" ht="13.2" x14ac:dyDescent="0.25">
      <c r="A313" s="6"/>
    </row>
    <row r="314" spans="1:1" ht="13.2" x14ac:dyDescent="0.25">
      <c r="A314" s="6"/>
    </row>
    <row r="315" spans="1:1" ht="13.2" x14ac:dyDescent="0.25">
      <c r="A315" s="6"/>
    </row>
    <row r="316" spans="1:1" ht="13.2" x14ac:dyDescent="0.25">
      <c r="A316" s="6"/>
    </row>
    <row r="317" spans="1:1" ht="13.2" x14ac:dyDescent="0.25">
      <c r="A317" s="6"/>
    </row>
    <row r="318" spans="1:1" ht="13.2" x14ac:dyDescent="0.25">
      <c r="A318" s="6"/>
    </row>
    <row r="319" spans="1:1" ht="13.2" x14ac:dyDescent="0.25">
      <c r="A319" s="6"/>
    </row>
    <row r="320" spans="1:1" ht="13.2" x14ac:dyDescent="0.25">
      <c r="A320" s="6"/>
    </row>
    <row r="321" spans="1:1" ht="13.2" x14ac:dyDescent="0.25">
      <c r="A321" s="6"/>
    </row>
    <row r="322" spans="1:1" ht="13.2" x14ac:dyDescent="0.25">
      <c r="A322" s="6"/>
    </row>
    <row r="323" spans="1:1" ht="13.2" x14ac:dyDescent="0.25">
      <c r="A323" s="6"/>
    </row>
    <row r="324" spans="1:1" ht="13.2" x14ac:dyDescent="0.25">
      <c r="A324" s="6"/>
    </row>
    <row r="325" spans="1:1" ht="13.2" x14ac:dyDescent="0.25">
      <c r="A325" s="6"/>
    </row>
    <row r="326" spans="1:1" ht="13.2" x14ac:dyDescent="0.25">
      <c r="A326" s="6"/>
    </row>
    <row r="327" spans="1:1" ht="13.2" x14ac:dyDescent="0.25">
      <c r="A327" s="6"/>
    </row>
    <row r="328" spans="1:1" ht="13.2" x14ac:dyDescent="0.25">
      <c r="A328" s="6"/>
    </row>
    <row r="329" spans="1:1" ht="13.2" x14ac:dyDescent="0.25">
      <c r="A329" s="6"/>
    </row>
    <row r="330" spans="1:1" ht="13.2" x14ac:dyDescent="0.25">
      <c r="A330" s="6"/>
    </row>
    <row r="331" spans="1:1" ht="13.2" x14ac:dyDescent="0.25">
      <c r="A331" s="6"/>
    </row>
    <row r="332" spans="1:1" ht="13.2" x14ac:dyDescent="0.25">
      <c r="A332" s="6"/>
    </row>
    <row r="333" spans="1:1" ht="13.2" x14ac:dyDescent="0.25">
      <c r="A333" s="6"/>
    </row>
    <row r="334" spans="1:1" ht="13.2" x14ac:dyDescent="0.25">
      <c r="A334" s="6"/>
    </row>
    <row r="335" spans="1:1" ht="13.2" x14ac:dyDescent="0.25">
      <c r="A335" s="6"/>
    </row>
    <row r="336" spans="1:1" ht="13.2" x14ac:dyDescent="0.25">
      <c r="A336" s="6"/>
    </row>
    <row r="337" spans="1:1" ht="13.2" x14ac:dyDescent="0.25">
      <c r="A337" s="6"/>
    </row>
    <row r="338" spans="1:1" ht="13.2" x14ac:dyDescent="0.25">
      <c r="A338" s="6"/>
    </row>
    <row r="339" spans="1:1" ht="13.2" x14ac:dyDescent="0.25">
      <c r="A339" s="6"/>
    </row>
    <row r="340" spans="1:1" ht="13.2" x14ac:dyDescent="0.25">
      <c r="A340" s="6"/>
    </row>
    <row r="341" spans="1:1" ht="13.2" x14ac:dyDescent="0.25">
      <c r="A341" s="6"/>
    </row>
    <row r="342" spans="1:1" ht="13.2" x14ac:dyDescent="0.25">
      <c r="A342" s="6"/>
    </row>
    <row r="343" spans="1:1" ht="13.2" x14ac:dyDescent="0.25">
      <c r="A343" s="6"/>
    </row>
    <row r="344" spans="1:1" ht="13.2" x14ac:dyDescent="0.25">
      <c r="A344" s="6"/>
    </row>
    <row r="345" spans="1:1" ht="13.2" x14ac:dyDescent="0.25">
      <c r="A345" s="6"/>
    </row>
    <row r="346" spans="1:1" ht="13.2" x14ac:dyDescent="0.25">
      <c r="A346" s="6"/>
    </row>
    <row r="347" spans="1:1" ht="13.2" x14ac:dyDescent="0.25">
      <c r="A347" s="6"/>
    </row>
    <row r="348" spans="1:1" ht="13.2" x14ac:dyDescent="0.25">
      <c r="A348" s="6"/>
    </row>
    <row r="349" spans="1:1" ht="13.2" x14ac:dyDescent="0.25">
      <c r="A349" s="6"/>
    </row>
    <row r="350" spans="1:1" ht="13.2" x14ac:dyDescent="0.25">
      <c r="A350" s="6"/>
    </row>
    <row r="351" spans="1:1" ht="13.2" x14ac:dyDescent="0.25">
      <c r="A351" s="6"/>
    </row>
    <row r="352" spans="1:1" ht="13.2" x14ac:dyDescent="0.25">
      <c r="A352" s="6"/>
    </row>
    <row r="353" spans="1:1" ht="13.2" x14ac:dyDescent="0.25">
      <c r="A353" s="6"/>
    </row>
    <row r="354" spans="1:1" ht="13.2" x14ac:dyDescent="0.25">
      <c r="A354" s="6"/>
    </row>
    <row r="355" spans="1:1" ht="13.2" x14ac:dyDescent="0.25">
      <c r="A355" s="6"/>
    </row>
    <row r="356" spans="1:1" ht="13.2" x14ac:dyDescent="0.25">
      <c r="A356" s="6"/>
    </row>
    <row r="357" spans="1:1" ht="13.2" x14ac:dyDescent="0.25">
      <c r="A357" s="6"/>
    </row>
    <row r="358" spans="1:1" ht="13.2" x14ac:dyDescent="0.25">
      <c r="A358" s="6"/>
    </row>
    <row r="359" spans="1:1" ht="13.2" x14ac:dyDescent="0.25">
      <c r="A359" s="6"/>
    </row>
    <row r="360" spans="1:1" ht="13.2" x14ac:dyDescent="0.25">
      <c r="A360" s="6"/>
    </row>
    <row r="361" spans="1:1" ht="13.2" x14ac:dyDescent="0.25">
      <c r="A361" s="6"/>
    </row>
    <row r="362" spans="1:1" ht="13.2" x14ac:dyDescent="0.25">
      <c r="A362" s="6"/>
    </row>
    <row r="363" spans="1:1" ht="13.2" x14ac:dyDescent="0.25">
      <c r="A363" s="6"/>
    </row>
    <row r="364" spans="1:1" ht="13.2" x14ac:dyDescent="0.25">
      <c r="A364" s="6"/>
    </row>
    <row r="365" spans="1:1" ht="13.2" x14ac:dyDescent="0.25">
      <c r="A365" s="6"/>
    </row>
    <row r="366" spans="1:1" ht="13.2" x14ac:dyDescent="0.25">
      <c r="A366" s="6"/>
    </row>
    <row r="367" spans="1:1" ht="13.2" x14ac:dyDescent="0.25">
      <c r="A367" s="6"/>
    </row>
    <row r="368" spans="1:1" ht="13.2" x14ac:dyDescent="0.25">
      <c r="A368" s="6"/>
    </row>
    <row r="369" spans="1:1" ht="13.2" x14ac:dyDescent="0.25">
      <c r="A369" s="6"/>
    </row>
    <row r="370" spans="1:1" ht="13.2" x14ac:dyDescent="0.25">
      <c r="A370" s="6"/>
    </row>
    <row r="371" spans="1:1" ht="13.2" x14ac:dyDescent="0.25">
      <c r="A371" s="6"/>
    </row>
    <row r="372" spans="1:1" ht="13.2" x14ac:dyDescent="0.25">
      <c r="A372" s="6"/>
    </row>
    <row r="373" spans="1:1" ht="13.2" x14ac:dyDescent="0.25">
      <c r="A373" s="6"/>
    </row>
    <row r="374" spans="1:1" ht="13.2" x14ac:dyDescent="0.25">
      <c r="A374" s="6"/>
    </row>
    <row r="375" spans="1:1" ht="13.2" x14ac:dyDescent="0.25">
      <c r="A375" s="6"/>
    </row>
    <row r="376" spans="1:1" ht="13.2" x14ac:dyDescent="0.25">
      <c r="A376" s="6"/>
    </row>
    <row r="377" spans="1:1" ht="13.2" x14ac:dyDescent="0.25">
      <c r="A377" s="6"/>
    </row>
    <row r="378" spans="1:1" ht="13.2" x14ac:dyDescent="0.25">
      <c r="A378" s="6"/>
    </row>
    <row r="379" spans="1:1" ht="13.2" x14ac:dyDescent="0.25">
      <c r="A379" s="6"/>
    </row>
    <row r="380" spans="1:1" ht="13.2" x14ac:dyDescent="0.25">
      <c r="A380" s="6"/>
    </row>
    <row r="381" spans="1:1" ht="13.2" x14ac:dyDescent="0.25">
      <c r="A381" s="6"/>
    </row>
    <row r="382" spans="1:1" ht="13.2" x14ac:dyDescent="0.25">
      <c r="A382" s="6"/>
    </row>
    <row r="383" spans="1:1" ht="13.2" x14ac:dyDescent="0.25">
      <c r="A383" s="6"/>
    </row>
    <row r="384" spans="1:1" ht="13.2" x14ac:dyDescent="0.25">
      <c r="A384" s="6"/>
    </row>
    <row r="385" spans="1:1" ht="13.2" x14ac:dyDescent="0.25">
      <c r="A385" s="6"/>
    </row>
    <row r="386" spans="1:1" ht="13.2" x14ac:dyDescent="0.25">
      <c r="A386" s="6"/>
    </row>
    <row r="387" spans="1:1" ht="13.2" x14ac:dyDescent="0.25">
      <c r="A387" s="6"/>
    </row>
    <row r="388" spans="1:1" ht="13.2" x14ac:dyDescent="0.25">
      <c r="A388" s="6"/>
    </row>
    <row r="389" spans="1:1" ht="13.2" x14ac:dyDescent="0.25">
      <c r="A389" s="6"/>
    </row>
    <row r="390" spans="1:1" ht="13.2" x14ac:dyDescent="0.25">
      <c r="A390" s="6"/>
    </row>
    <row r="391" spans="1:1" ht="13.2" x14ac:dyDescent="0.25">
      <c r="A391" s="6"/>
    </row>
    <row r="392" spans="1:1" ht="13.2" x14ac:dyDescent="0.25">
      <c r="A392" s="6"/>
    </row>
    <row r="393" spans="1:1" ht="13.2" x14ac:dyDescent="0.25">
      <c r="A393" s="6"/>
    </row>
    <row r="394" spans="1:1" ht="13.2" x14ac:dyDescent="0.25">
      <c r="A394" s="6"/>
    </row>
    <row r="395" spans="1:1" ht="13.2" x14ac:dyDescent="0.25">
      <c r="A395" s="6"/>
    </row>
    <row r="396" spans="1:1" ht="13.2" x14ac:dyDescent="0.25">
      <c r="A396" s="6"/>
    </row>
    <row r="397" spans="1:1" ht="13.2" x14ac:dyDescent="0.25">
      <c r="A397" s="6"/>
    </row>
    <row r="398" spans="1:1" ht="13.2" x14ac:dyDescent="0.25">
      <c r="A398" s="6"/>
    </row>
    <row r="399" spans="1:1" ht="13.2" x14ac:dyDescent="0.25">
      <c r="A399" s="6"/>
    </row>
    <row r="400" spans="1:1" ht="13.2" x14ac:dyDescent="0.25">
      <c r="A400" s="6"/>
    </row>
    <row r="401" spans="1:1" ht="13.2" x14ac:dyDescent="0.25">
      <c r="A401" s="6"/>
    </row>
    <row r="402" spans="1:1" ht="13.2" x14ac:dyDescent="0.25">
      <c r="A402" s="6"/>
    </row>
    <row r="403" spans="1:1" ht="13.2" x14ac:dyDescent="0.25">
      <c r="A403" s="6"/>
    </row>
    <row r="404" spans="1:1" ht="13.2" x14ac:dyDescent="0.25">
      <c r="A404" s="6"/>
    </row>
    <row r="405" spans="1:1" ht="13.2" x14ac:dyDescent="0.25">
      <c r="A405" s="6"/>
    </row>
    <row r="406" spans="1:1" ht="13.2" x14ac:dyDescent="0.25">
      <c r="A406" s="6"/>
    </row>
    <row r="407" spans="1:1" ht="13.2" x14ac:dyDescent="0.25">
      <c r="A407" s="6"/>
    </row>
    <row r="408" spans="1:1" ht="13.2" x14ac:dyDescent="0.25">
      <c r="A408" s="6"/>
    </row>
    <row r="409" spans="1:1" ht="13.2" x14ac:dyDescent="0.25">
      <c r="A409" s="6"/>
    </row>
    <row r="410" spans="1:1" ht="13.2" x14ac:dyDescent="0.25">
      <c r="A410" s="6"/>
    </row>
    <row r="411" spans="1:1" ht="13.2" x14ac:dyDescent="0.25">
      <c r="A411" s="6"/>
    </row>
    <row r="412" spans="1:1" ht="13.2" x14ac:dyDescent="0.25">
      <c r="A412" s="6"/>
    </row>
    <row r="413" spans="1:1" ht="13.2" x14ac:dyDescent="0.25">
      <c r="A413" s="6"/>
    </row>
    <row r="414" spans="1:1" ht="13.2" x14ac:dyDescent="0.25">
      <c r="A414" s="6"/>
    </row>
    <row r="415" spans="1:1" ht="13.2" x14ac:dyDescent="0.25">
      <c r="A415" s="6"/>
    </row>
    <row r="416" spans="1:1" ht="13.2" x14ac:dyDescent="0.25">
      <c r="A416" s="6"/>
    </row>
    <row r="417" spans="1:1" ht="13.2" x14ac:dyDescent="0.25">
      <c r="A417" s="6"/>
    </row>
    <row r="418" spans="1:1" ht="13.2" x14ac:dyDescent="0.25">
      <c r="A418" s="6"/>
    </row>
    <row r="419" spans="1:1" ht="13.2" x14ac:dyDescent="0.25">
      <c r="A419" s="6"/>
    </row>
    <row r="420" spans="1:1" ht="13.2" x14ac:dyDescent="0.25">
      <c r="A420" s="6"/>
    </row>
    <row r="421" spans="1:1" ht="13.2" x14ac:dyDescent="0.25">
      <c r="A421" s="6"/>
    </row>
    <row r="422" spans="1:1" ht="13.2" x14ac:dyDescent="0.25">
      <c r="A422" s="6"/>
    </row>
    <row r="423" spans="1:1" ht="13.2" x14ac:dyDescent="0.25">
      <c r="A423" s="6"/>
    </row>
    <row r="424" spans="1:1" ht="13.2" x14ac:dyDescent="0.25">
      <c r="A424" s="6"/>
    </row>
    <row r="425" spans="1:1" ht="13.2" x14ac:dyDescent="0.25">
      <c r="A425" s="6"/>
    </row>
    <row r="426" spans="1:1" ht="13.2" x14ac:dyDescent="0.25">
      <c r="A426" s="6"/>
    </row>
    <row r="427" spans="1:1" ht="13.2" x14ac:dyDescent="0.25">
      <c r="A427" s="6"/>
    </row>
    <row r="428" spans="1:1" ht="13.2" x14ac:dyDescent="0.25">
      <c r="A428" s="6"/>
    </row>
    <row r="429" spans="1:1" ht="13.2" x14ac:dyDescent="0.25">
      <c r="A429" s="6"/>
    </row>
    <row r="430" spans="1:1" ht="13.2" x14ac:dyDescent="0.25">
      <c r="A430" s="6"/>
    </row>
    <row r="431" spans="1:1" ht="13.2" x14ac:dyDescent="0.25">
      <c r="A431" s="6"/>
    </row>
    <row r="432" spans="1:1" ht="13.2" x14ac:dyDescent="0.25">
      <c r="A432" s="6"/>
    </row>
    <row r="433" spans="1:1" ht="13.2" x14ac:dyDescent="0.25">
      <c r="A433" s="6"/>
    </row>
    <row r="434" spans="1:1" ht="13.2" x14ac:dyDescent="0.25">
      <c r="A434" s="6"/>
    </row>
    <row r="435" spans="1:1" ht="13.2" x14ac:dyDescent="0.25">
      <c r="A435" s="6"/>
    </row>
    <row r="436" spans="1:1" ht="13.2" x14ac:dyDescent="0.25">
      <c r="A436" s="6"/>
    </row>
    <row r="437" spans="1:1" ht="13.2" x14ac:dyDescent="0.25">
      <c r="A437" s="6"/>
    </row>
    <row r="438" spans="1:1" ht="13.2" x14ac:dyDescent="0.25">
      <c r="A438" s="6"/>
    </row>
    <row r="439" spans="1:1" ht="13.2" x14ac:dyDescent="0.25">
      <c r="A439" s="6"/>
    </row>
    <row r="440" spans="1:1" ht="13.2" x14ac:dyDescent="0.25">
      <c r="A440" s="6"/>
    </row>
    <row r="441" spans="1:1" ht="13.2" x14ac:dyDescent="0.25">
      <c r="A441" s="6"/>
    </row>
    <row r="442" spans="1:1" ht="13.2" x14ac:dyDescent="0.25">
      <c r="A442" s="6"/>
    </row>
    <row r="443" spans="1:1" ht="13.2" x14ac:dyDescent="0.25">
      <c r="A443" s="6"/>
    </row>
    <row r="444" spans="1:1" ht="13.2" x14ac:dyDescent="0.25">
      <c r="A444" s="6"/>
    </row>
    <row r="445" spans="1:1" ht="13.2" x14ac:dyDescent="0.25">
      <c r="A445" s="6"/>
    </row>
    <row r="446" spans="1:1" ht="13.2" x14ac:dyDescent="0.25">
      <c r="A446" s="6"/>
    </row>
    <row r="447" spans="1:1" ht="13.2" x14ac:dyDescent="0.25">
      <c r="A447" s="6"/>
    </row>
    <row r="448" spans="1:1" ht="13.2" x14ac:dyDescent="0.25">
      <c r="A448" s="6"/>
    </row>
    <row r="449" spans="1:1" ht="13.2" x14ac:dyDescent="0.25">
      <c r="A449" s="6"/>
    </row>
    <row r="450" spans="1:1" ht="13.2" x14ac:dyDescent="0.25">
      <c r="A450" s="6"/>
    </row>
    <row r="451" spans="1:1" ht="13.2" x14ac:dyDescent="0.25">
      <c r="A451" s="6"/>
    </row>
    <row r="452" spans="1:1" ht="13.2" x14ac:dyDescent="0.25">
      <c r="A452" s="6"/>
    </row>
    <row r="453" spans="1:1" ht="13.2" x14ac:dyDescent="0.25">
      <c r="A453" s="6"/>
    </row>
    <row r="454" spans="1:1" ht="13.2" x14ac:dyDescent="0.25">
      <c r="A454" s="6"/>
    </row>
    <row r="455" spans="1:1" ht="13.2" x14ac:dyDescent="0.25">
      <c r="A455" s="6"/>
    </row>
    <row r="456" spans="1:1" ht="13.2" x14ac:dyDescent="0.25">
      <c r="A456" s="6"/>
    </row>
    <row r="457" spans="1:1" ht="13.2" x14ac:dyDescent="0.25">
      <c r="A457" s="6"/>
    </row>
    <row r="458" spans="1:1" ht="13.2" x14ac:dyDescent="0.25">
      <c r="A458" s="6"/>
    </row>
    <row r="459" spans="1:1" ht="13.2" x14ac:dyDescent="0.25">
      <c r="A459" s="6"/>
    </row>
    <row r="460" spans="1:1" ht="13.2" x14ac:dyDescent="0.25">
      <c r="A460" s="6"/>
    </row>
    <row r="461" spans="1:1" ht="13.2" x14ac:dyDescent="0.25">
      <c r="A461" s="6"/>
    </row>
    <row r="462" spans="1:1" ht="13.2" x14ac:dyDescent="0.25">
      <c r="A462" s="6"/>
    </row>
    <row r="463" spans="1:1" ht="13.2" x14ac:dyDescent="0.25">
      <c r="A463" s="6"/>
    </row>
    <row r="464" spans="1:1" ht="13.2" x14ac:dyDescent="0.25">
      <c r="A464" s="6"/>
    </row>
    <row r="465" spans="1:1" ht="13.2" x14ac:dyDescent="0.25">
      <c r="A465" s="6"/>
    </row>
    <row r="466" spans="1:1" ht="13.2" x14ac:dyDescent="0.25">
      <c r="A466" s="6"/>
    </row>
    <row r="467" spans="1:1" ht="13.2" x14ac:dyDescent="0.25">
      <c r="A467" s="6"/>
    </row>
    <row r="468" spans="1:1" ht="13.2" x14ac:dyDescent="0.25">
      <c r="A468" s="6"/>
    </row>
    <row r="469" spans="1:1" ht="13.2" x14ac:dyDescent="0.25">
      <c r="A469" s="6"/>
    </row>
    <row r="470" spans="1:1" ht="13.2" x14ac:dyDescent="0.25">
      <c r="A470" s="6"/>
    </row>
    <row r="471" spans="1:1" ht="13.2" x14ac:dyDescent="0.25">
      <c r="A471" s="6"/>
    </row>
    <row r="472" spans="1:1" ht="13.2" x14ac:dyDescent="0.25">
      <c r="A472" s="6"/>
    </row>
    <row r="473" spans="1:1" ht="13.2" x14ac:dyDescent="0.25">
      <c r="A473" s="6"/>
    </row>
    <row r="474" spans="1:1" ht="13.2" x14ac:dyDescent="0.25">
      <c r="A474" s="6"/>
    </row>
    <row r="475" spans="1:1" ht="13.2" x14ac:dyDescent="0.25">
      <c r="A475" s="6"/>
    </row>
    <row r="476" spans="1:1" ht="13.2" x14ac:dyDescent="0.25">
      <c r="A476" s="6"/>
    </row>
    <row r="477" spans="1:1" ht="13.2" x14ac:dyDescent="0.25">
      <c r="A477" s="6"/>
    </row>
    <row r="478" spans="1:1" ht="13.2" x14ac:dyDescent="0.25">
      <c r="A478" s="6"/>
    </row>
    <row r="479" spans="1:1" ht="13.2" x14ac:dyDescent="0.25">
      <c r="A479" s="6"/>
    </row>
    <row r="480" spans="1:1" ht="13.2" x14ac:dyDescent="0.25">
      <c r="A480" s="6"/>
    </row>
    <row r="481" spans="1:1" ht="13.2" x14ac:dyDescent="0.25">
      <c r="A481" s="6"/>
    </row>
    <row r="482" spans="1:1" ht="13.2" x14ac:dyDescent="0.25">
      <c r="A482" s="6"/>
    </row>
    <row r="483" spans="1:1" ht="13.2" x14ac:dyDescent="0.25">
      <c r="A483" s="6"/>
    </row>
    <row r="484" spans="1:1" ht="13.2" x14ac:dyDescent="0.25">
      <c r="A484" s="6"/>
    </row>
    <row r="485" spans="1:1" ht="13.2" x14ac:dyDescent="0.25">
      <c r="A485" s="6"/>
    </row>
    <row r="486" spans="1:1" ht="13.2" x14ac:dyDescent="0.25">
      <c r="A486" s="6"/>
    </row>
    <row r="487" spans="1:1" ht="13.2" x14ac:dyDescent="0.25">
      <c r="A487" s="6"/>
    </row>
    <row r="488" spans="1:1" ht="13.2" x14ac:dyDescent="0.25">
      <c r="A488" s="6"/>
    </row>
    <row r="489" spans="1:1" ht="13.2" x14ac:dyDescent="0.25">
      <c r="A489" s="6"/>
    </row>
    <row r="490" spans="1:1" ht="13.2" x14ac:dyDescent="0.25">
      <c r="A490" s="6"/>
    </row>
    <row r="491" spans="1:1" ht="13.2" x14ac:dyDescent="0.25">
      <c r="A491" s="6"/>
    </row>
    <row r="492" spans="1:1" ht="13.2" x14ac:dyDescent="0.25">
      <c r="A492" s="6"/>
    </row>
    <row r="493" spans="1:1" ht="13.2" x14ac:dyDescent="0.25">
      <c r="A493" s="6"/>
    </row>
    <row r="494" spans="1:1" ht="13.2" x14ac:dyDescent="0.25">
      <c r="A494" s="6"/>
    </row>
    <row r="495" spans="1:1" ht="13.2" x14ac:dyDescent="0.25">
      <c r="A495" s="6"/>
    </row>
    <row r="496" spans="1:1" ht="13.2" x14ac:dyDescent="0.25">
      <c r="A496" s="6"/>
    </row>
    <row r="497" spans="1:1" ht="13.2" x14ac:dyDescent="0.25">
      <c r="A497" s="6"/>
    </row>
    <row r="498" spans="1:1" ht="13.2" x14ac:dyDescent="0.25">
      <c r="A498" s="6"/>
    </row>
    <row r="499" spans="1:1" ht="13.2" x14ac:dyDescent="0.25">
      <c r="A499" s="6"/>
    </row>
    <row r="500" spans="1:1" ht="13.2" x14ac:dyDescent="0.25">
      <c r="A500" s="6"/>
    </row>
    <row r="501" spans="1:1" ht="13.2" x14ac:dyDescent="0.25">
      <c r="A501" s="6"/>
    </row>
    <row r="502" spans="1:1" ht="13.2" x14ac:dyDescent="0.25">
      <c r="A502" s="6"/>
    </row>
    <row r="503" spans="1:1" ht="13.2" x14ac:dyDescent="0.25">
      <c r="A503" s="6"/>
    </row>
    <row r="504" spans="1:1" ht="13.2" x14ac:dyDescent="0.25">
      <c r="A504" s="6"/>
    </row>
    <row r="505" spans="1:1" ht="13.2" x14ac:dyDescent="0.25">
      <c r="A505" s="6"/>
    </row>
    <row r="506" spans="1:1" ht="13.2" x14ac:dyDescent="0.25">
      <c r="A506" s="6"/>
    </row>
    <row r="507" spans="1:1" ht="13.2" x14ac:dyDescent="0.25">
      <c r="A507" s="6"/>
    </row>
    <row r="508" spans="1:1" ht="13.2" x14ac:dyDescent="0.25">
      <c r="A508" s="6"/>
    </row>
    <row r="509" spans="1:1" ht="13.2" x14ac:dyDescent="0.25">
      <c r="A509" s="6"/>
    </row>
    <row r="510" spans="1:1" ht="13.2" x14ac:dyDescent="0.25">
      <c r="A510" s="6"/>
    </row>
    <row r="511" spans="1:1" ht="13.2" x14ac:dyDescent="0.25">
      <c r="A511" s="6"/>
    </row>
    <row r="512" spans="1:1" ht="13.2" x14ac:dyDescent="0.25">
      <c r="A512" s="6"/>
    </row>
    <row r="513" spans="1:1" ht="13.2" x14ac:dyDescent="0.25">
      <c r="A513" s="6"/>
    </row>
    <row r="514" spans="1:1" ht="13.2" x14ac:dyDescent="0.25">
      <c r="A514" s="6"/>
    </row>
    <row r="515" spans="1:1" ht="13.2" x14ac:dyDescent="0.25">
      <c r="A515" s="6"/>
    </row>
    <row r="516" spans="1:1" ht="13.2" x14ac:dyDescent="0.25">
      <c r="A516" s="6"/>
    </row>
    <row r="517" spans="1:1" ht="13.2" x14ac:dyDescent="0.25">
      <c r="A517" s="6"/>
    </row>
    <row r="518" spans="1:1" ht="13.2" x14ac:dyDescent="0.25">
      <c r="A518" s="6"/>
    </row>
    <row r="519" spans="1:1" ht="13.2" x14ac:dyDescent="0.25">
      <c r="A519" s="6"/>
    </row>
    <row r="520" spans="1:1" ht="13.2" x14ac:dyDescent="0.25">
      <c r="A520" s="6"/>
    </row>
    <row r="521" spans="1:1" ht="13.2" x14ac:dyDescent="0.25">
      <c r="A521" s="6"/>
    </row>
    <row r="522" spans="1:1" ht="13.2" x14ac:dyDescent="0.25">
      <c r="A522" s="6"/>
    </row>
    <row r="523" spans="1:1" ht="13.2" x14ac:dyDescent="0.25">
      <c r="A523" s="6"/>
    </row>
    <row r="524" spans="1:1" ht="13.2" x14ac:dyDescent="0.25">
      <c r="A524" s="6"/>
    </row>
    <row r="525" spans="1:1" ht="13.2" x14ac:dyDescent="0.25">
      <c r="A525" s="6"/>
    </row>
    <row r="526" spans="1:1" ht="13.2" x14ac:dyDescent="0.25">
      <c r="A526" s="6"/>
    </row>
    <row r="527" spans="1:1" ht="13.2" x14ac:dyDescent="0.25">
      <c r="A527" s="6"/>
    </row>
    <row r="528" spans="1:1" ht="13.2" x14ac:dyDescent="0.25">
      <c r="A528" s="6"/>
    </row>
    <row r="529" spans="1:1" ht="13.2" x14ac:dyDescent="0.25">
      <c r="A529" s="6"/>
    </row>
    <row r="530" spans="1:1" ht="13.2" x14ac:dyDescent="0.25">
      <c r="A530" s="6"/>
    </row>
    <row r="531" spans="1:1" ht="13.2" x14ac:dyDescent="0.25">
      <c r="A531" s="6"/>
    </row>
    <row r="532" spans="1:1" ht="13.2" x14ac:dyDescent="0.25">
      <c r="A532" s="6"/>
    </row>
    <row r="533" spans="1:1" ht="13.2" x14ac:dyDescent="0.25">
      <c r="A533" s="6"/>
    </row>
    <row r="534" spans="1:1" ht="13.2" x14ac:dyDescent="0.25">
      <c r="A534" s="6"/>
    </row>
    <row r="535" spans="1:1" ht="13.2" x14ac:dyDescent="0.25">
      <c r="A535" s="6"/>
    </row>
    <row r="536" spans="1:1" ht="13.2" x14ac:dyDescent="0.25">
      <c r="A536" s="6"/>
    </row>
    <row r="537" spans="1:1" ht="13.2" x14ac:dyDescent="0.25">
      <c r="A537" s="6"/>
    </row>
    <row r="538" spans="1:1" ht="13.2" x14ac:dyDescent="0.25">
      <c r="A538" s="6"/>
    </row>
    <row r="539" spans="1:1" ht="13.2" x14ac:dyDescent="0.25">
      <c r="A539" s="6"/>
    </row>
    <row r="540" spans="1:1" ht="13.2" x14ac:dyDescent="0.25">
      <c r="A540" s="6"/>
    </row>
    <row r="541" spans="1:1" ht="13.2" x14ac:dyDescent="0.25">
      <c r="A541" s="6"/>
    </row>
    <row r="542" spans="1:1" ht="13.2" x14ac:dyDescent="0.25">
      <c r="A542" s="6"/>
    </row>
    <row r="543" spans="1:1" ht="13.2" x14ac:dyDescent="0.25">
      <c r="A543" s="6"/>
    </row>
    <row r="544" spans="1:1" ht="13.2" x14ac:dyDescent="0.25">
      <c r="A544" s="6"/>
    </row>
    <row r="545" spans="1:1" ht="13.2" x14ac:dyDescent="0.25">
      <c r="A545" s="6"/>
    </row>
    <row r="546" spans="1:1" ht="13.2" x14ac:dyDescent="0.25">
      <c r="A546" s="6"/>
    </row>
    <row r="547" spans="1:1" ht="13.2" x14ac:dyDescent="0.25">
      <c r="A547" s="6"/>
    </row>
    <row r="548" spans="1:1" ht="13.2" x14ac:dyDescent="0.25">
      <c r="A548" s="6"/>
    </row>
    <row r="549" spans="1:1" ht="13.2" x14ac:dyDescent="0.25">
      <c r="A549" s="6"/>
    </row>
    <row r="550" spans="1:1" ht="13.2" x14ac:dyDescent="0.25">
      <c r="A550" s="6"/>
    </row>
    <row r="551" spans="1:1" ht="13.2" x14ac:dyDescent="0.25">
      <c r="A551" s="6"/>
    </row>
    <row r="552" spans="1:1" ht="13.2" x14ac:dyDescent="0.25">
      <c r="A552" s="6"/>
    </row>
    <row r="553" spans="1:1" ht="13.2" x14ac:dyDescent="0.25">
      <c r="A553" s="6"/>
    </row>
    <row r="554" spans="1:1" ht="13.2" x14ac:dyDescent="0.25">
      <c r="A554" s="6"/>
    </row>
    <row r="555" spans="1:1" ht="13.2" x14ac:dyDescent="0.25">
      <c r="A555" s="6"/>
    </row>
    <row r="556" spans="1:1" ht="13.2" x14ac:dyDescent="0.25">
      <c r="A556" s="6"/>
    </row>
    <row r="557" spans="1:1" ht="13.2" x14ac:dyDescent="0.25">
      <c r="A557" s="6"/>
    </row>
    <row r="558" spans="1:1" ht="13.2" x14ac:dyDescent="0.25">
      <c r="A558" s="6"/>
    </row>
    <row r="559" spans="1:1" ht="13.2" x14ac:dyDescent="0.25">
      <c r="A559" s="6"/>
    </row>
    <row r="560" spans="1:1" ht="13.2" x14ac:dyDescent="0.25">
      <c r="A560" s="6"/>
    </row>
    <row r="561" spans="1:1" ht="13.2" x14ac:dyDescent="0.25">
      <c r="A561" s="6"/>
    </row>
    <row r="562" spans="1:1" ht="13.2" x14ac:dyDescent="0.25">
      <c r="A562" s="6"/>
    </row>
    <row r="563" spans="1:1" ht="13.2" x14ac:dyDescent="0.25">
      <c r="A563" s="6"/>
    </row>
    <row r="564" spans="1:1" ht="13.2" x14ac:dyDescent="0.25">
      <c r="A564" s="6"/>
    </row>
    <row r="565" spans="1:1" ht="13.2" x14ac:dyDescent="0.25">
      <c r="A565" s="6"/>
    </row>
    <row r="566" spans="1:1" ht="13.2" x14ac:dyDescent="0.25">
      <c r="A566" s="6"/>
    </row>
    <row r="567" spans="1:1" ht="13.2" x14ac:dyDescent="0.25">
      <c r="A567" s="6"/>
    </row>
    <row r="568" spans="1:1" ht="13.2" x14ac:dyDescent="0.25">
      <c r="A568" s="6"/>
    </row>
    <row r="569" spans="1:1" ht="13.2" x14ac:dyDescent="0.25">
      <c r="A569" s="6"/>
    </row>
    <row r="570" spans="1:1" ht="13.2" x14ac:dyDescent="0.25">
      <c r="A570" s="6"/>
    </row>
    <row r="571" spans="1:1" ht="13.2" x14ac:dyDescent="0.25">
      <c r="A571" s="6"/>
    </row>
    <row r="572" spans="1:1" ht="13.2" x14ac:dyDescent="0.25">
      <c r="A572" s="6"/>
    </row>
    <row r="573" spans="1:1" ht="13.2" x14ac:dyDescent="0.25">
      <c r="A573" s="6"/>
    </row>
    <row r="574" spans="1:1" ht="13.2" x14ac:dyDescent="0.25">
      <c r="A574" s="6"/>
    </row>
    <row r="575" spans="1:1" ht="13.2" x14ac:dyDescent="0.25">
      <c r="A575" s="6"/>
    </row>
    <row r="576" spans="1:1" ht="13.2" x14ac:dyDescent="0.25">
      <c r="A576" s="6"/>
    </row>
    <row r="577" spans="1:1" ht="13.2" x14ac:dyDescent="0.25">
      <c r="A577" s="6"/>
    </row>
    <row r="578" spans="1:1" ht="13.2" x14ac:dyDescent="0.25">
      <c r="A578" s="6"/>
    </row>
    <row r="579" spans="1:1" ht="13.2" x14ac:dyDescent="0.25">
      <c r="A579" s="6"/>
    </row>
    <row r="580" spans="1:1" ht="13.2" x14ac:dyDescent="0.25">
      <c r="A580" s="6"/>
    </row>
    <row r="581" spans="1:1" ht="13.2" x14ac:dyDescent="0.25">
      <c r="A581" s="6"/>
    </row>
    <row r="582" spans="1:1" ht="13.2" x14ac:dyDescent="0.25">
      <c r="A582" s="6"/>
    </row>
    <row r="583" spans="1:1" ht="13.2" x14ac:dyDescent="0.25">
      <c r="A583" s="6"/>
    </row>
    <row r="584" spans="1:1" ht="13.2" x14ac:dyDescent="0.25">
      <c r="A584" s="6"/>
    </row>
    <row r="585" spans="1:1" ht="13.2" x14ac:dyDescent="0.25">
      <c r="A585" s="6"/>
    </row>
    <row r="586" spans="1:1" ht="13.2" x14ac:dyDescent="0.25">
      <c r="A586" s="6"/>
    </row>
    <row r="587" spans="1:1" ht="13.2" x14ac:dyDescent="0.25">
      <c r="A587" s="6"/>
    </row>
    <row r="588" spans="1:1" ht="13.2" x14ac:dyDescent="0.25">
      <c r="A588" s="6"/>
    </row>
    <row r="589" spans="1:1" ht="13.2" x14ac:dyDescent="0.25">
      <c r="A589" s="6"/>
    </row>
    <row r="590" spans="1:1" ht="13.2" x14ac:dyDescent="0.25">
      <c r="A590" s="6"/>
    </row>
    <row r="591" spans="1:1" ht="13.2" x14ac:dyDescent="0.25">
      <c r="A591" s="6"/>
    </row>
    <row r="592" spans="1:1" ht="13.2" x14ac:dyDescent="0.25">
      <c r="A592" s="6"/>
    </row>
    <row r="593" spans="1:1" ht="13.2" x14ac:dyDescent="0.25">
      <c r="A593" s="6"/>
    </row>
    <row r="594" spans="1:1" ht="13.2" x14ac:dyDescent="0.25">
      <c r="A594" s="6"/>
    </row>
    <row r="595" spans="1:1" ht="13.2" x14ac:dyDescent="0.25">
      <c r="A595" s="6"/>
    </row>
    <row r="596" spans="1:1" ht="13.2" x14ac:dyDescent="0.25">
      <c r="A596" s="6"/>
    </row>
    <row r="597" spans="1:1" ht="13.2" x14ac:dyDescent="0.25">
      <c r="A597" s="6"/>
    </row>
    <row r="598" spans="1:1" ht="13.2" x14ac:dyDescent="0.25">
      <c r="A598" s="6"/>
    </row>
    <row r="599" spans="1:1" ht="13.2" x14ac:dyDescent="0.25">
      <c r="A599" s="6"/>
    </row>
    <row r="600" spans="1:1" ht="13.2" x14ac:dyDescent="0.25">
      <c r="A600" s="6"/>
    </row>
    <row r="601" spans="1:1" ht="13.2" x14ac:dyDescent="0.25">
      <c r="A601" s="6"/>
    </row>
    <row r="602" spans="1:1" ht="13.2" x14ac:dyDescent="0.25">
      <c r="A602" s="6"/>
    </row>
    <row r="603" spans="1:1" ht="13.2" x14ac:dyDescent="0.25">
      <c r="A603" s="6"/>
    </row>
    <row r="604" spans="1:1" ht="13.2" x14ac:dyDescent="0.25">
      <c r="A604" s="6"/>
    </row>
    <row r="605" spans="1:1" ht="13.2" x14ac:dyDescent="0.25">
      <c r="A605" s="6"/>
    </row>
    <row r="606" spans="1:1" ht="13.2" x14ac:dyDescent="0.25">
      <c r="A606" s="6"/>
    </row>
    <row r="607" spans="1:1" ht="13.2" x14ac:dyDescent="0.25">
      <c r="A607" s="6"/>
    </row>
    <row r="608" spans="1:1" ht="13.2" x14ac:dyDescent="0.25">
      <c r="A608" s="6"/>
    </row>
    <row r="609" spans="1:1" ht="13.2" x14ac:dyDescent="0.25">
      <c r="A609" s="6"/>
    </row>
    <row r="610" spans="1:1" ht="13.2" x14ac:dyDescent="0.25">
      <c r="A610" s="6"/>
    </row>
    <row r="611" spans="1:1" ht="13.2" x14ac:dyDescent="0.25">
      <c r="A611" s="6"/>
    </row>
    <row r="612" spans="1:1" ht="13.2" x14ac:dyDescent="0.25">
      <c r="A612" s="6"/>
    </row>
    <row r="613" spans="1:1" ht="13.2" x14ac:dyDescent="0.25">
      <c r="A613" s="6"/>
    </row>
    <row r="614" spans="1:1" ht="13.2" x14ac:dyDescent="0.25">
      <c r="A614" s="6"/>
    </row>
    <row r="615" spans="1:1" ht="13.2" x14ac:dyDescent="0.25">
      <c r="A615" s="6"/>
    </row>
    <row r="616" spans="1:1" ht="13.2" x14ac:dyDescent="0.25">
      <c r="A616" s="6"/>
    </row>
    <row r="617" spans="1:1" ht="13.2" x14ac:dyDescent="0.25">
      <c r="A617" s="6"/>
    </row>
    <row r="618" spans="1:1" ht="13.2" x14ac:dyDescent="0.25">
      <c r="A618" s="6"/>
    </row>
    <row r="619" spans="1:1" ht="13.2" x14ac:dyDescent="0.25">
      <c r="A619" s="6"/>
    </row>
    <row r="620" spans="1:1" ht="13.2" x14ac:dyDescent="0.25">
      <c r="A620" s="6"/>
    </row>
    <row r="621" spans="1:1" ht="13.2" x14ac:dyDescent="0.25">
      <c r="A621" s="6"/>
    </row>
    <row r="622" spans="1:1" ht="13.2" x14ac:dyDescent="0.25">
      <c r="A622" s="6"/>
    </row>
    <row r="623" spans="1:1" ht="13.2" x14ac:dyDescent="0.25">
      <c r="A623" s="6"/>
    </row>
    <row r="624" spans="1:1" ht="13.2" x14ac:dyDescent="0.25">
      <c r="A624" s="6"/>
    </row>
    <row r="625" spans="1:1" ht="13.2" x14ac:dyDescent="0.25">
      <c r="A625" s="6"/>
    </row>
    <row r="626" spans="1:1" ht="13.2" x14ac:dyDescent="0.25">
      <c r="A626" s="6"/>
    </row>
    <row r="627" spans="1:1" ht="13.2" x14ac:dyDescent="0.25">
      <c r="A627" s="6"/>
    </row>
    <row r="628" spans="1:1" ht="13.2" x14ac:dyDescent="0.25">
      <c r="A628" s="6"/>
    </row>
    <row r="629" spans="1:1" ht="13.2" x14ac:dyDescent="0.25">
      <c r="A629" s="6"/>
    </row>
    <row r="630" spans="1:1" ht="13.2" x14ac:dyDescent="0.25">
      <c r="A630" s="6"/>
    </row>
    <row r="631" spans="1:1" ht="13.2" x14ac:dyDescent="0.25">
      <c r="A631" s="6"/>
    </row>
    <row r="632" spans="1:1" ht="13.2" x14ac:dyDescent="0.25">
      <c r="A632" s="6"/>
    </row>
    <row r="633" spans="1:1" ht="13.2" x14ac:dyDescent="0.25">
      <c r="A633" s="6"/>
    </row>
    <row r="634" spans="1:1" ht="13.2" x14ac:dyDescent="0.25">
      <c r="A634" s="6"/>
    </row>
    <row r="635" spans="1:1" ht="13.2" x14ac:dyDescent="0.25">
      <c r="A635" s="6"/>
    </row>
    <row r="636" spans="1:1" ht="13.2" x14ac:dyDescent="0.25">
      <c r="A636" s="6"/>
    </row>
    <row r="637" spans="1:1" ht="13.2" x14ac:dyDescent="0.25">
      <c r="A637" s="6"/>
    </row>
    <row r="638" spans="1:1" ht="13.2" x14ac:dyDescent="0.25">
      <c r="A638" s="6"/>
    </row>
    <row r="639" spans="1:1" ht="13.2" x14ac:dyDescent="0.25">
      <c r="A639" s="6"/>
    </row>
    <row r="640" spans="1:1" ht="13.2" x14ac:dyDescent="0.25">
      <c r="A640" s="6"/>
    </row>
    <row r="641" spans="1:1" ht="13.2" x14ac:dyDescent="0.25">
      <c r="A641" s="6"/>
    </row>
    <row r="642" spans="1:1" ht="13.2" x14ac:dyDescent="0.25">
      <c r="A642" s="6"/>
    </row>
    <row r="643" spans="1:1" ht="13.2" x14ac:dyDescent="0.25">
      <c r="A643" s="6"/>
    </row>
    <row r="644" spans="1:1" ht="13.2" x14ac:dyDescent="0.25">
      <c r="A644" s="6"/>
    </row>
    <row r="645" spans="1:1" ht="13.2" x14ac:dyDescent="0.25">
      <c r="A645" s="6"/>
    </row>
    <row r="646" spans="1:1" ht="13.2" x14ac:dyDescent="0.25">
      <c r="A646" s="6"/>
    </row>
    <row r="647" spans="1:1" ht="13.2" x14ac:dyDescent="0.25">
      <c r="A647" s="6"/>
    </row>
    <row r="648" spans="1:1" ht="13.2" x14ac:dyDescent="0.25">
      <c r="A648" s="6"/>
    </row>
    <row r="649" spans="1:1" ht="13.2" x14ac:dyDescent="0.25">
      <c r="A649" s="6"/>
    </row>
    <row r="650" spans="1:1" ht="13.2" x14ac:dyDescent="0.25">
      <c r="A650" s="6"/>
    </row>
    <row r="651" spans="1:1" ht="13.2" x14ac:dyDescent="0.25">
      <c r="A651" s="6"/>
    </row>
    <row r="652" spans="1:1" ht="13.2" x14ac:dyDescent="0.25">
      <c r="A652" s="6"/>
    </row>
    <row r="653" spans="1:1" ht="13.2" x14ac:dyDescent="0.25">
      <c r="A653" s="6"/>
    </row>
    <row r="654" spans="1:1" ht="13.2" x14ac:dyDescent="0.25">
      <c r="A654" s="6"/>
    </row>
    <row r="655" spans="1:1" ht="13.2" x14ac:dyDescent="0.25">
      <c r="A655" s="6"/>
    </row>
    <row r="656" spans="1:1" ht="13.2" x14ac:dyDescent="0.25">
      <c r="A656" s="6"/>
    </row>
    <row r="657" spans="1:1" ht="13.2" x14ac:dyDescent="0.25">
      <c r="A657" s="6"/>
    </row>
    <row r="658" spans="1:1" ht="13.2" x14ac:dyDescent="0.25">
      <c r="A658" s="6"/>
    </row>
    <row r="659" spans="1:1" ht="13.2" x14ac:dyDescent="0.25">
      <c r="A659" s="6"/>
    </row>
    <row r="660" spans="1:1" ht="13.2" x14ac:dyDescent="0.25">
      <c r="A660" s="6"/>
    </row>
    <row r="661" spans="1:1" ht="13.2" x14ac:dyDescent="0.25">
      <c r="A661" s="6"/>
    </row>
    <row r="662" spans="1:1" ht="13.2" x14ac:dyDescent="0.25">
      <c r="A662" s="6"/>
    </row>
    <row r="663" spans="1:1" ht="13.2" x14ac:dyDescent="0.25">
      <c r="A663" s="6"/>
    </row>
    <row r="664" spans="1:1" ht="13.2" x14ac:dyDescent="0.25">
      <c r="A664" s="6"/>
    </row>
    <row r="665" spans="1:1" ht="13.2" x14ac:dyDescent="0.25">
      <c r="A665" s="6"/>
    </row>
    <row r="666" spans="1:1" ht="13.2" x14ac:dyDescent="0.25">
      <c r="A666" s="6"/>
    </row>
    <row r="667" spans="1:1" ht="13.2" x14ac:dyDescent="0.25">
      <c r="A667" s="6"/>
    </row>
    <row r="668" spans="1:1" ht="13.2" x14ac:dyDescent="0.25">
      <c r="A668" s="6"/>
    </row>
    <row r="669" spans="1:1" ht="13.2" x14ac:dyDescent="0.25">
      <c r="A669" s="6"/>
    </row>
    <row r="670" spans="1:1" ht="13.2" x14ac:dyDescent="0.25">
      <c r="A670" s="6"/>
    </row>
    <row r="671" spans="1:1" ht="13.2" x14ac:dyDescent="0.25">
      <c r="A671" s="6"/>
    </row>
    <row r="672" spans="1:1" ht="13.2" x14ac:dyDescent="0.25">
      <c r="A672" s="6"/>
    </row>
    <row r="673" spans="1:1" ht="13.2" x14ac:dyDescent="0.25">
      <c r="A673" s="6"/>
    </row>
    <row r="674" spans="1:1" ht="13.2" x14ac:dyDescent="0.25">
      <c r="A674" s="6"/>
    </row>
    <row r="675" spans="1:1" ht="13.2" x14ac:dyDescent="0.25">
      <c r="A675" s="6"/>
    </row>
    <row r="676" spans="1:1" ht="13.2" x14ac:dyDescent="0.25">
      <c r="A676" s="6"/>
    </row>
    <row r="677" spans="1:1" ht="13.2" x14ac:dyDescent="0.25">
      <c r="A677" s="6"/>
    </row>
    <row r="678" spans="1:1" ht="13.2" x14ac:dyDescent="0.25">
      <c r="A678" s="6"/>
    </row>
    <row r="679" spans="1:1" ht="13.2" x14ac:dyDescent="0.25">
      <c r="A679" s="6"/>
    </row>
    <row r="680" spans="1:1" ht="13.2" x14ac:dyDescent="0.25">
      <c r="A680" s="6"/>
    </row>
    <row r="681" spans="1:1" ht="13.2" x14ac:dyDescent="0.25">
      <c r="A681" s="6"/>
    </row>
    <row r="682" spans="1:1" ht="13.2" x14ac:dyDescent="0.25">
      <c r="A682" s="6"/>
    </row>
    <row r="683" spans="1:1" ht="13.2" x14ac:dyDescent="0.25">
      <c r="A683" s="6"/>
    </row>
    <row r="684" spans="1:1" ht="13.2" x14ac:dyDescent="0.25">
      <c r="A684" s="6"/>
    </row>
    <row r="685" spans="1:1" ht="13.2" x14ac:dyDescent="0.25">
      <c r="A685" s="6"/>
    </row>
    <row r="686" spans="1:1" ht="13.2" x14ac:dyDescent="0.25">
      <c r="A686" s="6"/>
    </row>
    <row r="687" spans="1:1" ht="13.2" x14ac:dyDescent="0.25">
      <c r="A687" s="6"/>
    </row>
    <row r="688" spans="1:1" ht="13.2" x14ac:dyDescent="0.25">
      <c r="A688" s="6"/>
    </row>
    <row r="689" spans="1:1" ht="13.2" x14ac:dyDescent="0.25">
      <c r="A689" s="6"/>
    </row>
    <row r="690" spans="1:1" ht="13.2" x14ac:dyDescent="0.25">
      <c r="A690" s="6"/>
    </row>
    <row r="691" spans="1:1" ht="13.2" x14ac:dyDescent="0.25">
      <c r="A691" s="6"/>
    </row>
    <row r="692" spans="1:1" ht="13.2" x14ac:dyDescent="0.25">
      <c r="A692" s="6"/>
    </row>
    <row r="693" spans="1:1" ht="13.2" x14ac:dyDescent="0.25">
      <c r="A693" s="6"/>
    </row>
    <row r="694" spans="1:1" ht="13.2" x14ac:dyDescent="0.25">
      <c r="A694" s="6"/>
    </row>
    <row r="695" spans="1:1" ht="13.2" x14ac:dyDescent="0.25">
      <c r="A695" s="6"/>
    </row>
    <row r="696" spans="1:1" ht="13.2" x14ac:dyDescent="0.25">
      <c r="A696" s="6"/>
    </row>
    <row r="697" spans="1:1" ht="13.2" x14ac:dyDescent="0.25">
      <c r="A697" s="6"/>
    </row>
    <row r="698" spans="1:1" ht="13.2" x14ac:dyDescent="0.25">
      <c r="A698" s="6"/>
    </row>
    <row r="699" spans="1:1" ht="13.2" x14ac:dyDescent="0.25">
      <c r="A699" s="6"/>
    </row>
    <row r="700" spans="1:1" ht="13.2" x14ac:dyDescent="0.25">
      <c r="A700" s="6"/>
    </row>
    <row r="701" spans="1:1" ht="13.2" x14ac:dyDescent="0.25">
      <c r="A701" s="6"/>
    </row>
    <row r="702" spans="1:1" ht="13.2" x14ac:dyDescent="0.25">
      <c r="A702" s="6"/>
    </row>
    <row r="703" spans="1:1" ht="13.2" x14ac:dyDescent="0.25">
      <c r="A703" s="6"/>
    </row>
    <row r="704" spans="1:1" ht="13.2" x14ac:dyDescent="0.25">
      <c r="A704" s="6"/>
    </row>
    <row r="705" spans="1:1" ht="13.2" x14ac:dyDescent="0.25">
      <c r="A705" s="6"/>
    </row>
    <row r="706" spans="1:1" ht="13.2" x14ac:dyDescent="0.25">
      <c r="A706" s="6"/>
    </row>
    <row r="707" spans="1:1" ht="13.2" x14ac:dyDescent="0.25">
      <c r="A707" s="6"/>
    </row>
    <row r="708" spans="1:1" ht="13.2" x14ac:dyDescent="0.25">
      <c r="A708" s="6"/>
    </row>
    <row r="709" spans="1:1" ht="13.2" x14ac:dyDescent="0.25">
      <c r="A709" s="6"/>
    </row>
    <row r="710" spans="1:1" ht="13.2" x14ac:dyDescent="0.25">
      <c r="A710" s="6"/>
    </row>
    <row r="711" spans="1:1" ht="13.2" x14ac:dyDescent="0.25">
      <c r="A711" s="6"/>
    </row>
    <row r="712" spans="1:1" ht="13.2" x14ac:dyDescent="0.25">
      <c r="A712" s="6"/>
    </row>
    <row r="713" spans="1:1" ht="13.2" x14ac:dyDescent="0.25">
      <c r="A713" s="6"/>
    </row>
    <row r="714" spans="1:1" ht="13.2" x14ac:dyDescent="0.25">
      <c r="A714" s="6"/>
    </row>
    <row r="715" spans="1:1" ht="13.2" x14ac:dyDescent="0.25">
      <c r="A715" s="6"/>
    </row>
    <row r="716" spans="1:1" ht="13.2" x14ac:dyDescent="0.25">
      <c r="A716" s="6"/>
    </row>
    <row r="717" spans="1:1" ht="13.2" x14ac:dyDescent="0.25">
      <c r="A717" s="6"/>
    </row>
    <row r="718" spans="1:1" ht="13.2" x14ac:dyDescent="0.25">
      <c r="A718" s="6"/>
    </row>
    <row r="719" spans="1:1" ht="13.2" x14ac:dyDescent="0.25">
      <c r="A719" s="6"/>
    </row>
    <row r="720" spans="1:1" ht="13.2" x14ac:dyDescent="0.25">
      <c r="A720" s="6"/>
    </row>
    <row r="721" spans="1:1" ht="13.2" x14ac:dyDescent="0.25">
      <c r="A721" s="6"/>
    </row>
    <row r="722" spans="1:1" ht="13.2" x14ac:dyDescent="0.25">
      <c r="A722" s="6"/>
    </row>
    <row r="723" spans="1:1" ht="13.2" x14ac:dyDescent="0.25">
      <c r="A723" s="6"/>
    </row>
    <row r="724" spans="1:1" ht="13.2" x14ac:dyDescent="0.25">
      <c r="A724" s="6"/>
    </row>
    <row r="725" spans="1:1" ht="13.2" x14ac:dyDescent="0.25">
      <c r="A725" s="6"/>
    </row>
    <row r="726" spans="1:1" ht="13.2" x14ac:dyDescent="0.25">
      <c r="A726" s="6"/>
    </row>
    <row r="727" spans="1:1" ht="13.2" x14ac:dyDescent="0.25">
      <c r="A727" s="6"/>
    </row>
    <row r="728" spans="1:1" ht="13.2" x14ac:dyDescent="0.25">
      <c r="A728" s="6"/>
    </row>
    <row r="729" spans="1:1" ht="13.2" x14ac:dyDescent="0.25">
      <c r="A729" s="6"/>
    </row>
    <row r="730" spans="1:1" ht="13.2" x14ac:dyDescent="0.25">
      <c r="A730" s="6"/>
    </row>
    <row r="731" spans="1:1" ht="13.2" x14ac:dyDescent="0.25">
      <c r="A731" s="6"/>
    </row>
    <row r="732" spans="1:1" ht="13.2" x14ac:dyDescent="0.25">
      <c r="A732" s="6"/>
    </row>
    <row r="733" spans="1:1" ht="13.2" x14ac:dyDescent="0.25">
      <c r="A733" s="6"/>
    </row>
    <row r="734" spans="1:1" ht="13.2" x14ac:dyDescent="0.25">
      <c r="A734" s="6"/>
    </row>
    <row r="735" spans="1:1" ht="13.2" x14ac:dyDescent="0.25">
      <c r="A735" s="6"/>
    </row>
    <row r="736" spans="1:1" ht="13.2" x14ac:dyDescent="0.25">
      <c r="A736" s="6"/>
    </row>
    <row r="737" spans="1:1" ht="13.2" x14ac:dyDescent="0.25">
      <c r="A737" s="6"/>
    </row>
    <row r="738" spans="1:1" ht="13.2" x14ac:dyDescent="0.25">
      <c r="A738" s="6"/>
    </row>
    <row r="739" spans="1:1" ht="13.2" x14ac:dyDescent="0.25">
      <c r="A739" s="6"/>
    </row>
    <row r="740" spans="1:1" ht="13.2" x14ac:dyDescent="0.25">
      <c r="A740" s="6"/>
    </row>
    <row r="741" spans="1:1" ht="13.2" x14ac:dyDescent="0.25">
      <c r="A741" s="6"/>
    </row>
    <row r="742" spans="1:1" ht="13.2" x14ac:dyDescent="0.25">
      <c r="A742" s="6"/>
    </row>
    <row r="743" spans="1:1" ht="13.2" x14ac:dyDescent="0.25">
      <c r="A743" s="6"/>
    </row>
    <row r="744" spans="1:1" ht="13.2" x14ac:dyDescent="0.25">
      <c r="A744" s="6"/>
    </row>
    <row r="745" spans="1:1" ht="13.2" x14ac:dyDescent="0.25">
      <c r="A745" s="6"/>
    </row>
    <row r="746" spans="1:1" ht="13.2" x14ac:dyDescent="0.25">
      <c r="A746" s="6"/>
    </row>
    <row r="747" spans="1:1" ht="13.2" x14ac:dyDescent="0.25">
      <c r="A747" s="6"/>
    </row>
    <row r="748" spans="1:1" ht="13.2" x14ac:dyDescent="0.25">
      <c r="A748" s="6"/>
    </row>
    <row r="749" spans="1:1" ht="13.2" x14ac:dyDescent="0.25">
      <c r="A749" s="6"/>
    </row>
    <row r="750" spans="1:1" ht="13.2" x14ac:dyDescent="0.25">
      <c r="A750" s="6"/>
    </row>
    <row r="751" spans="1:1" ht="13.2" x14ac:dyDescent="0.25">
      <c r="A751" s="6"/>
    </row>
    <row r="752" spans="1:1" ht="13.2" x14ac:dyDescent="0.25">
      <c r="A752" s="6"/>
    </row>
    <row r="753" spans="1:1" ht="13.2" x14ac:dyDescent="0.25">
      <c r="A753" s="6"/>
    </row>
    <row r="754" spans="1:1" ht="13.2" x14ac:dyDescent="0.25">
      <c r="A754" s="6"/>
    </row>
    <row r="755" spans="1:1" ht="13.2" x14ac:dyDescent="0.25">
      <c r="A755" s="6"/>
    </row>
    <row r="756" spans="1:1" ht="13.2" x14ac:dyDescent="0.25">
      <c r="A756" s="6"/>
    </row>
    <row r="757" spans="1:1" ht="13.2" x14ac:dyDescent="0.25">
      <c r="A757" s="6"/>
    </row>
    <row r="758" spans="1:1" ht="13.2" x14ac:dyDescent="0.25">
      <c r="A758" s="6"/>
    </row>
    <row r="759" spans="1:1" ht="13.2" x14ac:dyDescent="0.25">
      <c r="A759" s="6"/>
    </row>
    <row r="760" spans="1:1" ht="13.2" x14ac:dyDescent="0.25">
      <c r="A760" s="6"/>
    </row>
    <row r="761" spans="1:1" ht="13.2" x14ac:dyDescent="0.25">
      <c r="A761" s="6"/>
    </row>
    <row r="762" spans="1:1" ht="13.2" x14ac:dyDescent="0.25">
      <c r="A762" s="6"/>
    </row>
    <row r="763" spans="1:1" ht="13.2" x14ac:dyDescent="0.25">
      <c r="A763" s="6"/>
    </row>
    <row r="764" spans="1:1" ht="13.2" x14ac:dyDescent="0.25">
      <c r="A764" s="6"/>
    </row>
    <row r="765" spans="1:1" ht="13.2" x14ac:dyDescent="0.25">
      <c r="A765" s="6"/>
    </row>
    <row r="766" spans="1:1" ht="13.2" x14ac:dyDescent="0.25">
      <c r="A766" s="6"/>
    </row>
    <row r="767" spans="1:1" ht="13.2" x14ac:dyDescent="0.25">
      <c r="A767" s="6"/>
    </row>
    <row r="768" spans="1:1" ht="13.2" x14ac:dyDescent="0.25">
      <c r="A768" s="6"/>
    </row>
    <row r="769" spans="1:1" ht="13.2" x14ac:dyDescent="0.25">
      <c r="A769" s="6"/>
    </row>
    <row r="770" spans="1:1" ht="13.2" x14ac:dyDescent="0.25">
      <c r="A770" s="6"/>
    </row>
    <row r="771" spans="1:1" ht="13.2" x14ac:dyDescent="0.25">
      <c r="A771" s="6"/>
    </row>
    <row r="772" spans="1:1" ht="13.2" x14ac:dyDescent="0.25">
      <c r="A772" s="6"/>
    </row>
    <row r="773" spans="1:1" ht="13.2" x14ac:dyDescent="0.25">
      <c r="A773" s="6"/>
    </row>
    <row r="774" spans="1:1" ht="13.2" x14ac:dyDescent="0.25">
      <c r="A774" s="6"/>
    </row>
    <row r="775" spans="1:1" ht="13.2" x14ac:dyDescent="0.25">
      <c r="A775" s="6"/>
    </row>
    <row r="776" spans="1:1" ht="13.2" x14ac:dyDescent="0.25">
      <c r="A776" s="6"/>
    </row>
    <row r="777" spans="1:1" ht="13.2" x14ac:dyDescent="0.25">
      <c r="A777" s="6"/>
    </row>
    <row r="778" spans="1:1" ht="13.2" x14ac:dyDescent="0.25">
      <c r="A778" s="6"/>
    </row>
    <row r="779" spans="1:1" ht="13.2" x14ac:dyDescent="0.25">
      <c r="A779" s="6"/>
    </row>
    <row r="780" spans="1:1" ht="13.2" x14ac:dyDescent="0.25">
      <c r="A780" s="6"/>
    </row>
    <row r="781" spans="1:1" ht="13.2" x14ac:dyDescent="0.25">
      <c r="A781" s="6"/>
    </row>
    <row r="782" spans="1:1" ht="13.2" x14ac:dyDescent="0.25">
      <c r="A782" s="6"/>
    </row>
    <row r="783" spans="1:1" ht="13.2" x14ac:dyDescent="0.25">
      <c r="A783" s="6"/>
    </row>
    <row r="784" spans="1:1" ht="13.2" x14ac:dyDescent="0.25">
      <c r="A784" s="6"/>
    </row>
    <row r="785" spans="1:1" ht="13.2" x14ac:dyDescent="0.25">
      <c r="A785" s="6"/>
    </row>
    <row r="786" spans="1:1" ht="13.2" x14ac:dyDescent="0.25">
      <c r="A786" s="6"/>
    </row>
    <row r="787" spans="1:1" ht="13.2" x14ac:dyDescent="0.25">
      <c r="A787" s="6"/>
    </row>
    <row r="788" spans="1:1" ht="13.2" x14ac:dyDescent="0.25">
      <c r="A788" s="6"/>
    </row>
    <row r="789" spans="1:1" ht="13.2" x14ac:dyDescent="0.25">
      <c r="A789" s="6"/>
    </row>
    <row r="790" spans="1:1" ht="13.2" x14ac:dyDescent="0.25">
      <c r="A790" s="6"/>
    </row>
    <row r="791" spans="1:1" ht="13.2" x14ac:dyDescent="0.25">
      <c r="A791" s="6"/>
    </row>
    <row r="792" spans="1:1" ht="13.2" x14ac:dyDescent="0.25">
      <c r="A792" s="6"/>
    </row>
    <row r="793" spans="1:1" ht="13.2" x14ac:dyDescent="0.25">
      <c r="A793" s="6"/>
    </row>
    <row r="794" spans="1:1" ht="13.2" x14ac:dyDescent="0.25">
      <c r="A794" s="6"/>
    </row>
    <row r="795" spans="1:1" ht="13.2" x14ac:dyDescent="0.25">
      <c r="A795" s="6"/>
    </row>
    <row r="796" spans="1:1" ht="13.2" x14ac:dyDescent="0.25">
      <c r="A796" s="6"/>
    </row>
    <row r="797" spans="1:1" ht="13.2" x14ac:dyDescent="0.25">
      <c r="A797" s="6"/>
    </row>
    <row r="798" spans="1:1" ht="13.2" x14ac:dyDescent="0.25">
      <c r="A798" s="6"/>
    </row>
    <row r="799" spans="1:1" ht="13.2" x14ac:dyDescent="0.25">
      <c r="A799" s="6"/>
    </row>
    <row r="800" spans="1:1" ht="13.2" x14ac:dyDescent="0.25">
      <c r="A800" s="6"/>
    </row>
    <row r="801" spans="1:1" ht="13.2" x14ac:dyDescent="0.25">
      <c r="A801" s="6"/>
    </row>
    <row r="802" spans="1:1" ht="13.2" x14ac:dyDescent="0.25">
      <c r="A802" s="6"/>
    </row>
    <row r="803" spans="1:1" ht="13.2" x14ac:dyDescent="0.25">
      <c r="A803" s="6"/>
    </row>
    <row r="804" spans="1:1" ht="13.2" x14ac:dyDescent="0.25">
      <c r="A804" s="6"/>
    </row>
    <row r="805" spans="1:1" ht="13.2" x14ac:dyDescent="0.25">
      <c r="A805" s="6"/>
    </row>
    <row r="806" spans="1:1" ht="13.2" x14ac:dyDescent="0.25">
      <c r="A806" s="6"/>
    </row>
    <row r="807" spans="1:1" ht="13.2" x14ac:dyDescent="0.25">
      <c r="A807" s="6"/>
    </row>
    <row r="808" spans="1:1" ht="13.2" x14ac:dyDescent="0.25">
      <c r="A808" s="6"/>
    </row>
    <row r="809" spans="1:1" ht="13.2" x14ac:dyDescent="0.25">
      <c r="A809" s="6"/>
    </row>
    <row r="810" spans="1:1" ht="13.2" x14ac:dyDescent="0.25">
      <c r="A810" s="6"/>
    </row>
    <row r="811" spans="1:1" ht="13.2" x14ac:dyDescent="0.25">
      <c r="A811" s="6"/>
    </row>
    <row r="812" spans="1:1" ht="13.2" x14ac:dyDescent="0.25">
      <c r="A812" s="6"/>
    </row>
    <row r="813" spans="1:1" ht="13.2" x14ac:dyDescent="0.25">
      <c r="A813" s="6"/>
    </row>
    <row r="814" spans="1:1" ht="13.2" x14ac:dyDescent="0.25">
      <c r="A814" s="6"/>
    </row>
    <row r="815" spans="1:1" ht="13.2" x14ac:dyDescent="0.25">
      <c r="A815" s="6"/>
    </row>
    <row r="816" spans="1:1" ht="13.2" x14ac:dyDescent="0.25">
      <c r="A816" s="6"/>
    </row>
    <row r="817" spans="1:1" ht="13.2" x14ac:dyDescent="0.25">
      <c r="A817" s="6"/>
    </row>
    <row r="818" spans="1:1" ht="13.2" x14ac:dyDescent="0.25">
      <c r="A818" s="6"/>
    </row>
    <row r="819" spans="1:1" ht="13.2" x14ac:dyDescent="0.25">
      <c r="A819" s="6"/>
    </row>
    <row r="820" spans="1:1" ht="13.2" x14ac:dyDescent="0.25">
      <c r="A820" s="6"/>
    </row>
    <row r="821" spans="1:1" ht="13.2" x14ac:dyDescent="0.25">
      <c r="A821" s="6"/>
    </row>
    <row r="822" spans="1:1" ht="13.2" x14ac:dyDescent="0.25">
      <c r="A822" s="6"/>
    </row>
    <row r="823" spans="1:1" ht="13.2" x14ac:dyDescent="0.25">
      <c r="A823" s="6"/>
    </row>
    <row r="824" spans="1:1" ht="13.2" x14ac:dyDescent="0.25">
      <c r="A824" s="6"/>
    </row>
    <row r="825" spans="1:1" ht="13.2" x14ac:dyDescent="0.25">
      <c r="A825" s="6"/>
    </row>
    <row r="826" spans="1:1" ht="13.2" x14ac:dyDescent="0.25">
      <c r="A826" s="6"/>
    </row>
    <row r="827" spans="1:1" ht="13.2" x14ac:dyDescent="0.25">
      <c r="A827" s="6"/>
    </row>
    <row r="828" spans="1:1" ht="13.2" x14ac:dyDescent="0.25">
      <c r="A828" s="6"/>
    </row>
    <row r="829" spans="1:1" ht="13.2" x14ac:dyDescent="0.25">
      <c r="A829" s="6"/>
    </row>
    <row r="830" spans="1:1" ht="13.2" x14ac:dyDescent="0.25">
      <c r="A830" s="6"/>
    </row>
    <row r="831" spans="1:1" ht="13.2" x14ac:dyDescent="0.25">
      <c r="A831" s="6"/>
    </row>
    <row r="832" spans="1:1" ht="13.2" x14ac:dyDescent="0.25">
      <c r="A832" s="6"/>
    </row>
    <row r="833" spans="1:1" ht="13.2" x14ac:dyDescent="0.25">
      <c r="A833" s="6"/>
    </row>
    <row r="834" spans="1:1" ht="13.2" x14ac:dyDescent="0.25">
      <c r="A834" s="6"/>
    </row>
  </sheetData>
  <autoFilter ref="A8:K8" xr:uid="{00000000-0001-0000-0000-000000000000}">
    <sortState xmlns:xlrd2="http://schemas.microsoft.com/office/spreadsheetml/2017/richdata2" ref="A9:K48">
      <sortCondition ref="E8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database!$I3:$BB3</xm:f>
          </x14:formula1>
          <xm:sqref>D9:D48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8368C-34FC-4700-840A-3B25ADE9BA05}">
  <sheetPr>
    <outlinePr summaryBelow="0" summaryRight="0"/>
  </sheetPr>
  <dimension ref="A1:L809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I19" sqref="I19"/>
    </sheetView>
  </sheetViews>
  <sheetFormatPr defaultColWidth="12.5546875" defaultRowHeight="15.75" customHeight="1" x14ac:dyDescent="0.25"/>
  <cols>
    <col min="1" max="1" width="8" customWidth="1"/>
    <col min="2" max="2" width="36.5546875" bestFit="1" customWidth="1"/>
    <col min="3" max="3" width="10" bestFit="1" customWidth="1"/>
    <col min="4" max="4" width="22.44140625" hidden="1" customWidth="1"/>
    <col min="5" max="5" width="40.44140625" style="23" bestFit="1" customWidth="1"/>
    <col min="6" max="6" width="13.109375" style="23" customWidth="1"/>
    <col min="7" max="8" width="9.44140625" style="23" customWidth="1"/>
    <col min="9" max="9" width="16.109375" style="23" customWidth="1"/>
    <col min="10" max="10" width="22.33203125" style="23" bestFit="1" customWidth="1"/>
    <col min="11" max="11" width="10.6640625" style="23" bestFit="1" customWidth="1"/>
  </cols>
  <sheetData>
    <row r="1" spans="1:12" ht="15.75" customHeight="1" x14ac:dyDescent="0.25">
      <c r="A1" s="1" t="s">
        <v>0</v>
      </c>
    </row>
    <row r="2" spans="1:12" ht="15.75" customHeight="1" x14ac:dyDescent="0.25">
      <c r="A2" s="1" t="s">
        <v>260</v>
      </c>
    </row>
    <row r="3" spans="1:12" ht="15.75" customHeight="1" x14ac:dyDescent="0.25">
      <c r="A3" s="1" t="s">
        <v>1</v>
      </c>
    </row>
    <row r="4" spans="1:12" ht="15.75" customHeight="1" x14ac:dyDescent="0.25">
      <c r="A4" s="1" t="s">
        <v>2</v>
      </c>
    </row>
    <row r="5" spans="1:12" ht="15.75" customHeight="1" x14ac:dyDescent="0.25">
      <c r="A5" s="1" t="s">
        <v>3</v>
      </c>
    </row>
    <row r="6" spans="1:12" ht="15.75" customHeight="1" x14ac:dyDescent="0.25">
      <c r="A6" s="1" t="s">
        <v>4</v>
      </c>
    </row>
    <row r="7" spans="1:12" ht="15.75" customHeight="1" x14ac:dyDescent="0.25">
      <c r="E7" s="24"/>
      <c r="G7" s="25"/>
      <c r="H7" s="25"/>
      <c r="I7" s="25"/>
      <c r="K7" s="25"/>
    </row>
    <row r="8" spans="1:12" ht="15.75" customHeight="1" x14ac:dyDescent="0.25">
      <c r="A8" s="2" t="s">
        <v>5</v>
      </c>
      <c r="B8" s="2" t="s">
        <v>6</v>
      </c>
      <c r="C8" s="2" t="s">
        <v>7</v>
      </c>
      <c r="D8" s="2" t="s">
        <v>8</v>
      </c>
      <c r="E8" s="26" t="s">
        <v>9</v>
      </c>
      <c r="F8" s="27" t="s">
        <v>10</v>
      </c>
      <c r="G8" s="28" t="s">
        <v>12</v>
      </c>
      <c r="H8" s="28" t="s">
        <v>12</v>
      </c>
      <c r="I8" s="28" t="s">
        <v>246</v>
      </c>
      <c r="J8" s="27" t="s">
        <v>256</v>
      </c>
      <c r="K8" s="28" t="s">
        <v>248</v>
      </c>
    </row>
    <row r="9" spans="1:12" ht="15.75" customHeight="1" x14ac:dyDescent="0.25">
      <c r="A9" s="3">
        <v>1</v>
      </c>
      <c r="B9" s="4" t="s">
        <v>74</v>
      </c>
      <c r="C9" s="4">
        <v>210310033</v>
      </c>
      <c r="D9" s="4" t="s">
        <v>42</v>
      </c>
      <c r="E9" s="29" t="s">
        <v>75</v>
      </c>
      <c r="F9" s="30" t="s">
        <v>126</v>
      </c>
      <c r="G9" s="31">
        <v>2</v>
      </c>
      <c r="H9" s="31">
        <v>4</v>
      </c>
      <c r="I9" s="31"/>
      <c r="J9" s="30" t="s">
        <v>257</v>
      </c>
      <c r="K9" s="31" t="s">
        <v>253</v>
      </c>
    </row>
    <row r="10" spans="1:12" ht="15.75" customHeight="1" x14ac:dyDescent="0.25">
      <c r="A10" s="3">
        <v>2</v>
      </c>
      <c r="B10" s="4" t="s">
        <v>120</v>
      </c>
      <c r="C10" s="4">
        <v>200310041</v>
      </c>
      <c r="D10" s="4" t="s">
        <v>42</v>
      </c>
      <c r="E10" s="29" t="s">
        <v>75</v>
      </c>
      <c r="F10" s="30" t="s">
        <v>126</v>
      </c>
      <c r="G10" s="31">
        <v>2</v>
      </c>
      <c r="H10" s="31"/>
      <c r="I10" s="31"/>
      <c r="J10" s="30" t="s">
        <v>257</v>
      </c>
      <c r="K10" s="31" t="s">
        <v>253</v>
      </c>
    </row>
    <row r="11" spans="1:12" ht="15.75" customHeight="1" x14ac:dyDescent="0.25">
      <c r="A11" s="3">
        <v>3</v>
      </c>
      <c r="B11" s="4" t="s">
        <v>41</v>
      </c>
      <c r="C11" s="4">
        <v>220310043</v>
      </c>
      <c r="D11" s="4" t="s">
        <v>42</v>
      </c>
      <c r="E11" s="29" t="s">
        <v>43</v>
      </c>
      <c r="F11" s="30" t="s">
        <v>126</v>
      </c>
      <c r="G11" s="3">
        <v>8</v>
      </c>
      <c r="H11" s="3"/>
      <c r="I11" s="38" t="s">
        <v>269</v>
      </c>
      <c r="J11" s="30" t="s">
        <v>257</v>
      </c>
      <c r="K11" s="31" t="s">
        <v>251</v>
      </c>
      <c r="L11" s="41"/>
    </row>
    <row r="12" spans="1:12" ht="15.75" customHeight="1" x14ac:dyDescent="0.25">
      <c r="A12" s="3">
        <v>4</v>
      </c>
      <c r="B12" s="4" t="s">
        <v>41</v>
      </c>
      <c r="C12" s="4">
        <v>220310043</v>
      </c>
      <c r="D12" s="4" t="s">
        <v>42</v>
      </c>
      <c r="E12" s="29" t="s">
        <v>44</v>
      </c>
      <c r="F12" s="30" t="s">
        <v>126</v>
      </c>
      <c r="G12" s="3">
        <v>8</v>
      </c>
      <c r="H12" s="3"/>
      <c r="I12" s="38" t="s">
        <v>269</v>
      </c>
      <c r="J12" s="30" t="s">
        <v>261</v>
      </c>
      <c r="K12" s="31" t="s">
        <v>251</v>
      </c>
      <c r="L12" s="41"/>
    </row>
    <row r="13" spans="1:12" ht="15.75" customHeight="1" x14ac:dyDescent="0.25">
      <c r="A13" s="3">
        <v>5</v>
      </c>
      <c r="B13" s="4" t="s">
        <v>74</v>
      </c>
      <c r="C13" s="4">
        <v>210310033</v>
      </c>
      <c r="D13" s="4" t="s">
        <v>42</v>
      </c>
      <c r="E13" s="29" t="s">
        <v>44</v>
      </c>
      <c r="F13" s="30" t="s">
        <v>126</v>
      </c>
      <c r="G13" s="31">
        <v>4</v>
      </c>
      <c r="H13" s="31"/>
      <c r="I13" s="31"/>
      <c r="J13" s="30" t="s">
        <v>261</v>
      </c>
      <c r="K13" s="31" t="s">
        <v>251</v>
      </c>
    </row>
    <row r="14" spans="1:12" ht="15.75" customHeight="1" x14ac:dyDescent="0.25">
      <c r="A14" s="3">
        <v>6</v>
      </c>
      <c r="B14" s="4" t="s">
        <v>114</v>
      </c>
      <c r="C14" s="4">
        <v>230310033</v>
      </c>
      <c r="D14" s="4" t="s">
        <v>42</v>
      </c>
      <c r="E14" s="29" t="s">
        <v>115</v>
      </c>
      <c r="F14" s="30" t="s">
        <v>133</v>
      </c>
      <c r="G14" s="31">
        <v>8</v>
      </c>
      <c r="H14" s="31"/>
      <c r="I14" s="31"/>
      <c r="J14" s="30" t="s">
        <v>261</v>
      </c>
      <c r="K14" s="31" t="s">
        <v>251</v>
      </c>
    </row>
    <row r="15" spans="1:12" ht="15.75" customHeight="1" x14ac:dyDescent="0.25">
      <c r="A15" s="3">
        <v>7</v>
      </c>
      <c r="B15" s="4" t="s">
        <v>41</v>
      </c>
      <c r="C15" s="4">
        <v>220310043</v>
      </c>
      <c r="D15" s="4" t="s">
        <v>42</v>
      </c>
      <c r="E15" s="29" t="s">
        <v>45</v>
      </c>
      <c r="F15" s="30" t="s">
        <v>126</v>
      </c>
      <c r="G15" s="3">
        <v>8</v>
      </c>
      <c r="H15" s="3"/>
      <c r="I15" s="38" t="s">
        <v>269</v>
      </c>
      <c r="J15" s="30" t="s">
        <v>261</v>
      </c>
      <c r="K15" s="31" t="s">
        <v>252</v>
      </c>
      <c r="L15" s="41"/>
    </row>
    <row r="16" spans="1:12" ht="15.75" customHeight="1" x14ac:dyDescent="0.25">
      <c r="A16" s="3">
        <v>8</v>
      </c>
      <c r="B16" s="4" t="s">
        <v>101</v>
      </c>
      <c r="C16" s="4">
        <v>240320047</v>
      </c>
      <c r="D16" s="4" t="s">
        <v>42</v>
      </c>
      <c r="E16" s="36" t="s">
        <v>102</v>
      </c>
      <c r="F16" s="30" t="s">
        <v>133</v>
      </c>
      <c r="G16" s="31">
        <v>8</v>
      </c>
      <c r="H16" s="31"/>
      <c r="I16" s="31"/>
      <c r="J16" s="30" t="s">
        <v>257</v>
      </c>
      <c r="K16" s="31" t="s">
        <v>251</v>
      </c>
    </row>
    <row r="17" spans="1:12" ht="15.75" customHeight="1" x14ac:dyDescent="0.25">
      <c r="A17" s="3">
        <v>9</v>
      </c>
      <c r="B17" s="4" t="s">
        <v>56</v>
      </c>
      <c r="C17" s="4">
        <v>240310032</v>
      </c>
      <c r="D17" s="5" t="s">
        <v>42</v>
      </c>
      <c r="E17" s="40" t="s">
        <v>57</v>
      </c>
      <c r="F17" s="35" t="s">
        <v>130</v>
      </c>
      <c r="G17" s="31">
        <v>4</v>
      </c>
      <c r="H17" s="31"/>
      <c r="I17" s="31"/>
      <c r="J17" s="30" t="s">
        <v>257</v>
      </c>
      <c r="K17" s="31" t="s">
        <v>252</v>
      </c>
    </row>
    <row r="18" spans="1:12" ht="15.75" customHeight="1" x14ac:dyDescent="0.25">
      <c r="A18" s="3">
        <v>10</v>
      </c>
      <c r="B18" s="4" t="s">
        <v>47</v>
      </c>
      <c r="C18" s="4">
        <v>220310044</v>
      </c>
      <c r="D18" s="4" t="s">
        <v>42</v>
      </c>
      <c r="E18" s="37" t="s">
        <v>48</v>
      </c>
      <c r="F18" s="30" t="s">
        <v>126</v>
      </c>
      <c r="G18" s="31">
        <v>4</v>
      </c>
      <c r="H18" s="31">
        <v>8</v>
      </c>
      <c r="I18" s="31"/>
      <c r="J18" s="30" t="s">
        <v>257</v>
      </c>
      <c r="K18" s="31" t="s">
        <v>253</v>
      </c>
    </row>
    <row r="19" spans="1:12" ht="15.75" customHeight="1" x14ac:dyDescent="0.25">
      <c r="A19" s="3">
        <v>11</v>
      </c>
      <c r="B19" s="4" t="s">
        <v>41</v>
      </c>
      <c r="C19" s="4">
        <v>220310043</v>
      </c>
      <c r="D19" s="4" t="s">
        <v>42</v>
      </c>
      <c r="E19" s="29" t="s">
        <v>46</v>
      </c>
      <c r="F19" s="30" t="s">
        <v>141</v>
      </c>
      <c r="G19" s="3">
        <v>8</v>
      </c>
      <c r="H19" s="3"/>
      <c r="I19" s="38" t="s">
        <v>269</v>
      </c>
      <c r="J19" s="30" t="s">
        <v>257</v>
      </c>
      <c r="K19" s="31" t="s">
        <v>252</v>
      </c>
      <c r="L19" s="41"/>
    </row>
    <row r="20" spans="1:12" ht="15.75" customHeight="1" x14ac:dyDescent="0.25">
      <c r="A20" s="6"/>
    </row>
    <row r="21" spans="1:12" ht="15.75" customHeight="1" x14ac:dyDescent="0.25">
      <c r="A21" s="6"/>
    </row>
    <row r="22" spans="1:12" ht="15.75" customHeight="1" x14ac:dyDescent="0.25">
      <c r="A22" s="6"/>
    </row>
    <row r="23" spans="1:12" ht="15.75" customHeight="1" x14ac:dyDescent="0.25">
      <c r="A23" s="6"/>
    </row>
    <row r="24" spans="1:12" ht="15.75" customHeight="1" x14ac:dyDescent="0.25">
      <c r="A24" s="6"/>
    </row>
    <row r="25" spans="1:12" ht="15.75" customHeight="1" x14ac:dyDescent="0.25">
      <c r="A25" s="6"/>
    </row>
    <row r="26" spans="1:12" ht="15.75" customHeight="1" x14ac:dyDescent="0.25">
      <c r="A26" s="6"/>
    </row>
    <row r="27" spans="1:12" ht="15.75" customHeight="1" x14ac:dyDescent="0.25">
      <c r="A27" s="6"/>
    </row>
    <row r="28" spans="1:12" ht="15.75" customHeight="1" x14ac:dyDescent="0.25">
      <c r="A28" s="6"/>
    </row>
    <row r="29" spans="1:12" ht="15.75" customHeight="1" x14ac:dyDescent="0.25">
      <c r="A29" s="6"/>
    </row>
    <row r="30" spans="1:12" ht="15.75" customHeight="1" x14ac:dyDescent="0.25">
      <c r="A30" s="6"/>
    </row>
    <row r="31" spans="1:12" ht="15.75" customHeight="1" x14ac:dyDescent="0.25">
      <c r="A31" s="6"/>
    </row>
    <row r="32" spans="1:12" ht="15.75" customHeight="1" x14ac:dyDescent="0.25">
      <c r="A32" s="6"/>
    </row>
    <row r="33" spans="1:1" ht="13.2" x14ac:dyDescent="0.25">
      <c r="A33" s="6"/>
    </row>
    <row r="34" spans="1:1" ht="13.2" x14ac:dyDescent="0.25">
      <c r="A34" s="6"/>
    </row>
    <row r="35" spans="1:1" ht="13.2" x14ac:dyDescent="0.25">
      <c r="A35" s="6"/>
    </row>
    <row r="36" spans="1:1" ht="13.2" x14ac:dyDescent="0.25">
      <c r="A36" s="6"/>
    </row>
    <row r="37" spans="1:1" ht="13.2" x14ac:dyDescent="0.25">
      <c r="A37" s="6"/>
    </row>
    <row r="38" spans="1:1" ht="13.2" x14ac:dyDescent="0.25">
      <c r="A38" s="6"/>
    </row>
    <row r="39" spans="1:1" ht="13.2" x14ac:dyDescent="0.25">
      <c r="A39" s="6"/>
    </row>
    <row r="40" spans="1:1" ht="13.2" x14ac:dyDescent="0.25">
      <c r="A40" s="6"/>
    </row>
    <row r="41" spans="1:1" ht="13.2" x14ac:dyDescent="0.25">
      <c r="A41" s="6"/>
    </row>
    <row r="42" spans="1:1" ht="13.2" x14ac:dyDescent="0.25">
      <c r="A42" s="6"/>
    </row>
    <row r="43" spans="1:1" ht="13.2" x14ac:dyDescent="0.25">
      <c r="A43" s="6"/>
    </row>
    <row r="44" spans="1:1" ht="13.2" x14ac:dyDescent="0.25">
      <c r="A44" s="6"/>
    </row>
    <row r="45" spans="1:1" ht="13.2" x14ac:dyDescent="0.25">
      <c r="A45" s="6"/>
    </row>
    <row r="46" spans="1:1" ht="13.2" x14ac:dyDescent="0.25">
      <c r="A46" s="6"/>
    </row>
    <row r="47" spans="1:1" ht="13.2" x14ac:dyDescent="0.25">
      <c r="A47" s="6"/>
    </row>
    <row r="48" spans="1:1" ht="13.2" x14ac:dyDescent="0.25">
      <c r="A48" s="6"/>
    </row>
    <row r="49" spans="1:1" ht="13.2" x14ac:dyDescent="0.25">
      <c r="A49" s="6"/>
    </row>
    <row r="50" spans="1:1" ht="13.2" x14ac:dyDescent="0.25">
      <c r="A50" s="6"/>
    </row>
    <row r="51" spans="1:1" ht="13.2" x14ac:dyDescent="0.25">
      <c r="A51" s="6"/>
    </row>
    <row r="52" spans="1:1" ht="13.2" x14ac:dyDescent="0.25">
      <c r="A52" s="6"/>
    </row>
    <row r="53" spans="1:1" ht="13.2" x14ac:dyDescent="0.25">
      <c r="A53" s="6"/>
    </row>
    <row r="54" spans="1:1" ht="13.2" x14ac:dyDescent="0.25">
      <c r="A54" s="6"/>
    </row>
    <row r="55" spans="1:1" ht="13.2" x14ac:dyDescent="0.25">
      <c r="A55" s="6"/>
    </row>
    <row r="56" spans="1:1" ht="13.2" x14ac:dyDescent="0.25">
      <c r="A56" s="6"/>
    </row>
    <row r="57" spans="1:1" ht="13.2" x14ac:dyDescent="0.25">
      <c r="A57" s="6"/>
    </row>
    <row r="58" spans="1:1" ht="13.2" x14ac:dyDescent="0.25">
      <c r="A58" s="6"/>
    </row>
    <row r="59" spans="1:1" ht="13.2" x14ac:dyDescent="0.25">
      <c r="A59" s="6"/>
    </row>
    <row r="60" spans="1:1" ht="13.2" x14ac:dyDescent="0.25">
      <c r="A60" s="6"/>
    </row>
    <row r="61" spans="1:1" ht="13.2" x14ac:dyDescent="0.25">
      <c r="A61" s="6"/>
    </row>
    <row r="62" spans="1:1" ht="13.2" x14ac:dyDescent="0.25">
      <c r="A62" s="6"/>
    </row>
    <row r="63" spans="1:1" ht="13.2" x14ac:dyDescent="0.25">
      <c r="A63" s="6"/>
    </row>
    <row r="64" spans="1:1" ht="13.2" x14ac:dyDescent="0.25">
      <c r="A64" s="6"/>
    </row>
    <row r="65" spans="1:1" ht="13.2" x14ac:dyDescent="0.25">
      <c r="A65" s="6"/>
    </row>
    <row r="66" spans="1:1" ht="13.2" x14ac:dyDescent="0.25">
      <c r="A66" s="6"/>
    </row>
    <row r="67" spans="1:1" ht="13.2" x14ac:dyDescent="0.25">
      <c r="A67" s="6"/>
    </row>
    <row r="68" spans="1:1" ht="13.2" x14ac:dyDescent="0.25">
      <c r="A68" s="6"/>
    </row>
    <row r="69" spans="1:1" ht="13.2" x14ac:dyDescent="0.25">
      <c r="A69" s="6"/>
    </row>
    <row r="70" spans="1:1" ht="13.2" x14ac:dyDescent="0.25">
      <c r="A70" s="6"/>
    </row>
    <row r="71" spans="1:1" ht="13.2" x14ac:dyDescent="0.25">
      <c r="A71" s="6"/>
    </row>
    <row r="72" spans="1:1" ht="13.2" x14ac:dyDescent="0.25">
      <c r="A72" s="6"/>
    </row>
    <row r="73" spans="1:1" ht="13.2" x14ac:dyDescent="0.25">
      <c r="A73" s="6"/>
    </row>
    <row r="74" spans="1:1" ht="13.2" x14ac:dyDescent="0.25">
      <c r="A74" s="6"/>
    </row>
    <row r="75" spans="1:1" ht="13.2" x14ac:dyDescent="0.25">
      <c r="A75" s="6"/>
    </row>
    <row r="76" spans="1:1" ht="13.2" x14ac:dyDescent="0.25">
      <c r="A76" s="6"/>
    </row>
    <row r="77" spans="1:1" ht="13.2" x14ac:dyDescent="0.25">
      <c r="A77" s="6"/>
    </row>
    <row r="78" spans="1:1" ht="13.2" x14ac:dyDescent="0.25">
      <c r="A78" s="6"/>
    </row>
    <row r="79" spans="1:1" ht="13.2" x14ac:dyDescent="0.25">
      <c r="A79" s="6"/>
    </row>
    <row r="80" spans="1:1" ht="13.2" x14ac:dyDescent="0.25">
      <c r="A80" s="6"/>
    </row>
    <row r="81" spans="1:1" ht="13.2" x14ac:dyDescent="0.25">
      <c r="A81" s="6"/>
    </row>
    <row r="82" spans="1:1" ht="13.2" x14ac:dyDescent="0.25">
      <c r="A82" s="6"/>
    </row>
    <row r="83" spans="1:1" ht="13.2" x14ac:dyDescent="0.25">
      <c r="A83" s="6"/>
    </row>
    <row r="84" spans="1:1" ht="13.2" x14ac:dyDescent="0.25">
      <c r="A84" s="6"/>
    </row>
    <row r="85" spans="1:1" ht="13.2" x14ac:dyDescent="0.25">
      <c r="A85" s="6"/>
    </row>
    <row r="86" spans="1:1" ht="13.2" x14ac:dyDescent="0.25">
      <c r="A86" s="6"/>
    </row>
    <row r="87" spans="1:1" ht="13.2" x14ac:dyDescent="0.25">
      <c r="A87" s="6"/>
    </row>
    <row r="88" spans="1:1" ht="13.2" x14ac:dyDescent="0.25">
      <c r="A88" s="6"/>
    </row>
    <row r="89" spans="1:1" ht="13.2" x14ac:dyDescent="0.25">
      <c r="A89" s="6"/>
    </row>
    <row r="90" spans="1:1" ht="13.2" x14ac:dyDescent="0.25">
      <c r="A90" s="6"/>
    </row>
    <row r="91" spans="1:1" ht="13.2" x14ac:dyDescent="0.25">
      <c r="A91" s="6"/>
    </row>
    <row r="92" spans="1:1" ht="13.2" x14ac:dyDescent="0.25">
      <c r="A92" s="6"/>
    </row>
    <row r="93" spans="1:1" ht="13.2" x14ac:dyDescent="0.25">
      <c r="A93" s="6"/>
    </row>
    <row r="94" spans="1:1" ht="13.2" x14ac:dyDescent="0.25">
      <c r="A94" s="6"/>
    </row>
    <row r="95" spans="1:1" ht="13.2" x14ac:dyDescent="0.25">
      <c r="A95" s="6"/>
    </row>
    <row r="96" spans="1:1" ht="13.2" x14ac:dyDescent="0.25">
      <c r="A96" s="6"/>
    </row>
    <row r="97" spans="1:1" ht="13.2" x14ac:dyDescent="0.25">
      <c r="A97" s="6"/>
    </row>
    <row r="98" spans="1:1" ht="13.2" x14ac:dyDescent="0.25">
      <c r="A98" s="6"/>
    </row>
    <row r="99" spans="1:1" ht="13.2" x14ac:dyDescent="0.25">
      <c r="A99" s="6"/>
    </row>
    <row r="100" spans="1:1" ht="13.2" x14ac:dyDescent="0.25">
      <c r="A100" s="6"/>
    </row>
    <row r="101" spans="1:1" ht="13.2" x14ac:dyDescent="0.25">
      <c r="A101" s="6"/>
    </row>
    <row r="102" spans="1:1" ht="13.2" x14ac:dyDescent="0.25">
      <c r="A102" s="6"/>
    </row>
    <row r="103" spans="1:1" ht="13.2" x14ac:dyDescent="0.25">
      <c r="A103" s="6"/>
    </row>
    <row r="104" spans="1:1" ht="13.2" x14ac:dyDescent="0.25">
      <c r="A104" s="6"/>
    </row>
    <row r="105" spans="1:1" ht="13.2" x14ac:dyDescent="0.25">
      <c r="A105" s="6"/>
    </row>
    <row r="106" spans="1:1" ht="13.2" x14ac:dyDescent="0.25">
      <c r="A106" s="6"/>
    </row>
    <row r="107" spans="1:1" ht="13.2" x14ac:dyDescent="0.25">
      <c r="A107" s="6"/>
    </row>
    <row r="108" spans="1:1" ht="13.2" x14ac:dyDescent="0.25">
      <c r="A108" s="6"/>
    </row>
    <row r="109" spans="1:1" ht="13.2" x14ac:dyDescent="0.25">
      <c r="A109" s="6"/>
    </row>
    <row r="110" spans="1:1" ht="13.2" x14ac:dyDescent="0.25">
      <c r="A110" s="6"/>
    </row>
    <row r="111" spans="1:1" ht="13.2" x14ac:dyDescent="0.25">
      <c r="A111" s="6"/>
    </row>
    <row r="112" spans="1:1" ht="13.2" x14ac:dyDescent="0.25">
      <c r="A112" s="6"/>
    </row>
    <row r="113" spans="1:1" ht="13.2" x14ac:dyDescent="0.25">
      <c r="A113" s="6"/>
    </row>
    <row r="114" spans="1:1" ht="13.2" x14ac:dyDescent="0.25">
      <c r="A114" s="6"/>
    </row>
    <row r="115" spans="1:1" ht="13.2" x14ac:dyDescent="0.25">
      <c r="A115" s="6"/>
    </row>
    <row r="116" spans="1:1" ht="13.2" x14ac:dyDescent="0.25">
      <c r="A116" s="6"/>
    </row>
    <row r="117" spans="1:1" ht="13.2" x14ac:dyDescent="0.25">
      <c r="A117" s="6"/>
    </row>
    <row r="118" spans="1:1" ht="13.2" x14ac:dyDescent="0.25">
      <c r="A118" s="6"/>
    </row>
    <row r="119" spans="1:1" ht="13.2" x14ac:dyDescent="0.25">
      <c r="A119" s="6"/>
    </row>
    <row r="120" spans="1:1" ht="13.2" x14ac:dyDescent="0.25">
      <c r="A120" s="6"/>
    </row>
    <row r="121" spans="1:1" ht="13.2" x14ac:dyDescent="0.25">
      <c r="A121" s="6"/>
    </row>
    <row r="122" spans="1:1" ht="13.2" x14ac:dyDescent="0.25">
      <c r="A122" s="6"/>
    </row>
    <row r="123" spans="1:1" ht="13.2" x14ac:dyDescent="0.25">
      <c r="A123" s="6"/>
    </row>
    <row r="124" spans="1:1" ht="13.2" x14ac:dyDescent="0.25">
      <c r="A124" s="6"/>
    </row>
    <row r="125" spans="1:1" ht="13.2" x14ac:dyDescent="0.25">
      <c r="A125" s="6"/>
    </row>
    <row r="126" spans="1:1" ht="13.2" x14ac:dyDescent="0.25">
      <c r="A126" s="6"/>
    </row>
    <row r="127" spans="1:1" ht="13.2" x14ac:dyDescent="0.25">
      <c r="A127" s="6"/>
    </row>
    <row r="128" spans="1:1" ht="13.2" x14ac:dyDescent="0.25">
      <c r="A128" s="6"/>
    </row>
    <row r="129" spans="1:1" ht="13.2" x14ac:dyDescent="0.25">
      <c r="A129" s="6"/>
    </row>
    <row r="130" spans="1:1" ht="13.2" x14ac:dyDescent="0.25">
      <c r="A130" s="6"/>
    </row>
    <row r="131" spans="1:1" ht="13.2" x14ac:dyDescent="0.25">
      <c r="A131" s="6"/>
    </row>
    <row r="132" spans="1:1" ht="13.2" x14ac:dyDescent="0.25">
      <c r="A132" s="6"/>
    </row>
    <row r="133" spans="1:1" ht="13.2" x14ac:dyDescent="0.25">
      <c r="A133" s="6"/>
    </row>
    <row r="134" spans="1:1" ht="13.2" x14ac:dyDescent="0.25">
      <c r="A134" s="6"/>
    </row>
    <row r="135" spans="1:1" ht="13.2" x14ac:dyDescent="0.25">
      <c r="A135" s="6"/>
    </row>
    <row r="136" spans="1:1" ht="13.2" x14ac:dyDescent="0.25">
      <c r="A136" s="6"/>
    </row>
    <row r="137" spans="1:1" ht="13.2" x14ac:dyDescent="0.25">
      <c r="A137" s="6"/>
    </row>
    <row r="138" spans="1:1" ht="13.2" x14ac:dyDescent="0.25">
      <c r="A138" s="6"/>
    </row>
    <row r="139" spans="1:1" ht="13.2" x14ac:dyDescent="0.25">
      <c r="A139" s="6"/>
    </row>
    <row r="140" spans="1:1" ht="13.2" x14ac:dyDescent="0.25">
      <c r="A140" s="6"/>
    </row>
    <row r="141" spans="1:1" ht="13.2" x14ac:dyDescent="0.25">
      <c r="A141" s="6"/>
    </row>
    <row r="142" spans="1:1" ht="13.2" x14ac:dyDescent="0.25">
      <c r="A142" s="6"/>
    </row>
    <row r="143" spans="1:1" ht="13.2" x14ac:dyDescent="0.25">
      <c r="A143" s="6"/>
    </row>
    <row r="144" spans="1:1" ht="13.2" x14ac:dyDescent="0.25">
      <c r="A144" s="6"/>
    </row>
    <row r="145" spans="1:1" ht="13.2" x14ac:dyDescent="0.25">
      <c r="A145" s="6"/>
    </row>
    <row r="146" spans="1:1" ht="13.2" x14ac:dyDescent="0.25">
      <c r="A146" s="6"/>
    </row>
    <row r="147" spans="1:1" ht="13.2" x14ac:dyDescent="0.25">
      <c r="A147" s="6"/>
    </row>
    <row r="148" spans="1:1" ht="13.2" x14ac:dyDescent="0.25">
      <c r="A148" s="6"/>
    </row>
    <row r="149" spans="1:1" ht="13.2" x14ac:dyDescent="0.25">
      <c r="A149" s="6"/>
    </row>
    <row r="150" spans="1:1" ht="13.2" x14ac:dyDescent="0.25">
      <c r="A150" s="6"/>
    </row>
    <row r="151" spans="1:1" ht="13.2" x14ac:dyDescent="0.25">
      <c r="A151" s="6"/>
    </row>
    <row r="152" spans="1:1" ht="13.2" x14ac:dyDescent="0.25">
      <c r="A152" s="6"/>
    </row>
    <row r="153" spans="1:1" ht="13.2" x14ac:dyDescent="0.25">
      <c r="A153" s="6"/>
    </row>
    <row r="154" spans="1:1" ht="13.2" x14ac:dyDescent="0.25">
      <c r="A154" s="6"/>
    </row>
    <row r="155" spans="1:1" ht="13.2" x14ac:dyDescent="0.25">
      <c r="A155" s="6"/>
    </row>
    <row r="156" spans="1:1" ht="13.2" x14ac:dyDescent="0.25">
      <c r="A156" s="6"/>
    </row>
    <row r="157" spans="1:1" ht="13.2" x14ac:dyDescent="0.25">
      <c r="A157" s="6"/>
    </row>
    <row r="158" spans="1:1" ht="13.2" x14ac:dyDescent="0.25">
      <c r="A158" s="6"/>
    </row>
    <row r="159" spans="1:1" ht="13.2" x14ac:dyDescent="0.25">
      <c r="A159" s="6"/>
    </row>
    <row r="160" spans="1:1" ht="13.2" x14ac:dyDescent="0.25">
      <c r="A160" s="6"/>
    </row>
    <row r="161" spans="1:1" ht="13.2" x14ac:dyDescent="0.25">
      <c r="A161" s="6"/>
    </row>
    <row r="162" spans="1:1" ht="13.2" x14ac:dyDescent="0.25">
      <c r="A162" s="6"/>
    </row>
    <row r="163" spans="1:1" ht="13.2" x14ac:dyDescent="0.25">
      <c r="A163" s="6"/>
    </row>
    <row r="164" spans="1:1" ht="13.2" x14ac:dyDescent="0.25">
      <c r="A164" s="6"/>
    </row>
    <row r="165" spans="1:1" ht="13.2" x14ac:dyDescent="0.25">
      <c r="A165" s="6"/>
    </row>
    <row r="166" spans="1:1" ht="13.2" x14ac:dyDescent="0.25">
      <c r="A166" s="6"/>
    </row>
    <row r="167" spans="1:1" ht="13.2" x14ac:dyDescent="0.25">
      <c r="A167" s="6"/>
    </row>
    <row r="168" spans="1:1" ht="13.2" x14ac:dyDescent="0.25">
      <c r="A168" s="6"/>
    </row>
    <row r="169" spans="1:1" ht="13.2" x14ac:dyDescent="0.25">
      <c r="A169" s="6"/>
    </row>
    <row r="170" spans="1:1" ht="13.2" x14ac:dyDescent="0.25">
      <c r="A170" s="6"/>
    </row>
    <row r="171" spans="1:1" ht="13.2" x14ac:dyDescent="0.25">
      <c r="A171" s="6"/>
    </row>
    <row r="172" spans="1:1" ht="13.2" x14ac:dyDescent="0.25">
      <c r="A172" s="6"/>
    </row>
    <row r="173" spans="1:1" ht="13.2" x14ac:dyDescent="0.25">
      <c r="A173" s="6"/>
    </row>
    <row r="174" spans="1:1" ht="13.2" x14ac:dyDescent="0.25">
      <c r="A174" s="6"/>
    </row>
    <row r="175" spans="1:1" ht="13.2" x14ac:dyDescent="0.25">
      <c r="A175" s="6"/>
    </row>
    <row r="176" spans="1:1" ht="13.2" x14ac:dyDescent="0.25">
      <c r="A176" s="6"/>
    </row>
    <row r="177" spans="1:1" ht="13.2" x14ac:dyDescent="0.25">
      <c r="A177" s="6"/>
    </row>
    <row r="178" spans="1:1" ht="13.2" x14ac:dyDescent="0.25">
      <c r="A178" s="6"/>
    </row>
    <row r="179" spans="1:1" ht="13.2" x14ac:dyDescent="0.25">
      <c r="A179" s="6"/>
    </row>
    <row r="180" spans="1:1" ht="13.2" x14ac:dyDescent="0.25">
      <c r="A180" s="6"/>
    </row>
    <row r="181" spans="1:1" ht="13.2" x14ac:dyDescent="0.25">
      <c r="A181" s="6"/>
    </row>
    <row r="182" spans="1:1" ht="13.2" x14ac:dyDescent="0.25">
      <c r="A182" s="6"/>
    </row>
    <row r="183" spans="1:1" ht="13.2" x14ac:dyDescent="0.25">
      <c r="A183" s="6"/>
    </row>
    <row r="184" spans="1:1" ht="13.2" x14ac:dyDescent="0.25">
      <c r="A184" s="6"/>
    </row>
    <row r="185" spans="1:1" ht="13.2" x14ac:dyDescent="0.25">
      <c r="A185" s="6"/>
    </row>
    <row r="186" spans="1:1" ht="13.2" x14ac:dyDescent="0.25">
      <c r="A186" s="6"/>
    </row>
    <row r="187" spans="1:1" ht="13.2" x14ac:dyDescent="0.25">
      <c r="A187" s="6"/>
    </row>
    <row r="188" spans="1:1" ht="13.2" x14ac:dyDescent="0.25">
      <c r="A188" s="6"/>
    </row>
    <row r="189" spans="1:1" ht="13.2" x14ac:dyDescent="0.25">
      <c r="A189" s="6"/>
    </row>
    <row r="190" spans="1:1" ht="13.2" x14ac:dyDescent="0.25">
      <c r="A190" s="6"/>
    </row>
    <row r="191" spans="1:1" ht="13.2" x14ac:dyDescent="0.25">
      <c r="A191" s="6"/>
    </row>
    <row r="192" spans="1:1" ht="13.2" x14ac:dyDescent="0.25">
      <c r="A192" s="6"/>
    </row>
    <row r="193" spans="1:1" ht="13.2" x14ac:dyDescent="0.25">
      <c r="A193" s="6"/>
    </row>
    <row r="194" spans="1:1" ht="13.2" x14ac:dyDescent="0.25">
      <c r="A194" s="6"/>
    </row>
    <row r="195" spans="1:1" ht="13.2" x14ac:dyDescent="0.25">
      <c r="A195" s="6"/>
    </row>
    <row r="196" spans="1:1" ht="13.2" x14ac:dyDescent="0.25">
      <c r="A196" s="6"/>
    </row>
    <row r="197" spans="1:1" ht="13.2" x14ac:dyDescent="0.25">
      <c r="A197" s="6"/>
    </row>
    <row r="198" spans="1:1" ht="13.2" x14ac:dyDescent="0.25">
      <c r="A198" s="6"/>
    </row>
    <row r="199" spans="1:1" ht="13.2" x14ac:dyDescent="0.25">
      <c r="A199" s="6"/>
    </row>
    <row r="200" spans="1:1" ht="13.2" x14ac:dyDescent="0.25">
      <c r="A200" s="6"/>
    </row>
    <row r="201" spans="1:1" ht="13.2" x14ac:dyDescent="0.25">
      <c r="A201" s="6"/>
    </row>
    <row r="202" spans="1:1" ht="13.2" x14ac:dyDescent="0.25">
      <c r="A202" s="6"/>
    </row>
    <row r="203" spans="1:1" ht="13.2" x14ac:dyDescent="0.25">
      <c r="A203" s="6"/>
    </row>
    <row r="204" spans="1:1" ht="13.2" x14ac:dyDescent="0.25">
      <c r="A204" s="6"/>
    </row>
    <row r="205" spans="1:1" ht="13.2" x14ac:dyDescent="0.25">
      <c r="A205" s="6"/>
    </row>
    <row r="206" spans="1:1" ht="13.2" x14ac:dyDescent="0.25">
      <c r="A206" s="6"/>
    </row>
    <row r="207" spans="1:1" ht="13.2" x14ac:dyDescent="0.25">
      <c r="A207" s="6"/>
    </row>
    <row r="208" spans="1:1" ht="13.2" x14ac:dyDescent="0.25">
      <c r="A208" s="6"/>
    </row>
    <row r="209" spans="1:1" ht="13.2" x14ac:dyDescent="0.25">
      <c r="A209" s="6"/>
    </row>
    <row r="210" spans="1:1" ht="13.2" x14ac:dyDescent="0.25">
      <c r="A210" s="6"/>
    </row>
    <row r="211" spans="1:1" ht="13.2" x14ac:dyDescent="0.25">
      <c r="A211" s="6"/>
    </row>
    <row r="212" spans="1:1" ht="13.2" x14ac:dyDescent="0.25">
      <c r="A212" s="6"/>
    </row>
    <row r="213" spans="1:1" ht="13.2" x14ac:dyDescent="0.25">
      <c r="A213" s="6"/>
    </row>
    <row r="214" spans="1:1" ht="13.2" x14ac:dyDescent="0.25">
      <c r="A214" s="6"/>
    </row>
    <row r="215" spans="1:1" ht="13.2" x14ac:dyDescent="0.25">
      <c r="A215" s="6"/>
    </row>
    <row r="216" spans="1:1" ht="13.2" x14ac:dyDescent="0.25">
      <c r="A216" s="6"/>
    </row>
    <row r="217" spans="1:1" ht="13.2" x14ac:dyDescent="0.25">
      <c r="A217" s="6"/>
    </row>
    <row r="218" spans="1:1" ht="13.2" x14ac:dyDescent="0.25">
      <c r="A218" s="6"/>
    </row>
    <row r="219" spans="1:1" ht="13.2" x14ac:dyDescent="0.25">
      <c r="A219" s="6"/>
    </row>
    <row r="220" spans="1:1" ht="13.2" x14ac:dyDescent="0.25">
      <c r="A220" s="6"/>
    </row>
    <row r="221" spans="1:1" ht="13.2" x14ac:dyDescent="0.25">
      <c r="A221" s="6"/>
    </row>
    <row r="222" spans="1:1" ht="13.2" x14ac:dyDescent="0.25">
      <c r="A222" s="6"/>
    </row>
    <row r="223" spans="1:1" ht="13.2" x14ac:dyDescent="0.25">
      <c r="A223" s="6"/>
    </row>
    <row r="224" spans="1:1" ht="13.2" x14ac:dyDescent="0.25">
      <c r="A224" s="6"/>
    </row>
    <row r="225" spans="1:1" ht="13.2" x14ac:dyDescent="0.25">
      <c r="A225" s="6"/>
    </row>
    <row r="226" spans="1:1" ht="13.2" x14ac:dyDescent="0.25">
      <c r="A226" s="6"/>
    </row>
    <row r="227" spans="1:1" ht="13.2" x14ac:dyDescent="0.25">
      <c r="A227" s="6"/>
    </row>
    <row r="228" spans="1:1" ht="13.2" x14ac:dyDescent="0.25">
      <c r="A228" s="6"/>
    </row>
    <row r="229" spans="1:1" ht="13.2" x14ac:dyDescent="0.25">
      <c r="A229" s="6"/>
    </row>
    <row r="230" spans="1:1" ht="13.2" x14ac:dyDescent="0.25">
      <c r="A230" s="6"/>
    </row>
    <row r="231" spans="1:1" ht="13.2" x14ac:dyDescent="0.25">
      <c r="A231" s="6"/>
    </row>
    <row r="232" spans="1:1" ht="13.2" x14ac:dyDescent="0.25">
      <c r="A232" s="6"/>
    </row>
    <row r="233" spans="1:1" ht="13.2" x14ac:dyDescent="0.25">
      <c r="A233" s="6"/>
    </row>
    <row r="234" spans="1:1" ht="13.2" x14ac:dyDescent="0.25">
      <c r="A234" s="6"/>
    </row>
    <row r="235" spans="1:1" ht="13.2" x14ac:dyDescent="0.25">
      <c r="A235" s="6"/>
    </row>
    <row r="236" spans="1:1" ht="13.2" x14ac:dyDescent="0.25">
      <c r="A236" s="6"/>
    </row>
    <row r="237" spans="1:1" ht="13.2" x14ac:dyDescent="0.25">
      <c r="A237" s="6"/>
    </row>
    <row r="238" spans="1:1" ht="13.2" x14ac:dyDescent="0.25">
      <c r="A238" s="6"/>
    </row>
    <row r="239" spans="1:1" ht="13.2" x14ac:dyDescent="0.25">
      <c r="A239" s="6"/>
    </row>
    <row r="240" spans="1:1" ht="13.2" x14ac:dyDescent="0.25">
      <c r="A240" s="6"/>
    </row>
    <row r="241" spans="1:1" ht="13.2" x14ac:dyDescent="0.25">
      <c r="A241" s="6"/>
    </row>
    <row r="242" spans="1:1" ht="13.2" x14ac:dyDescent="0.25">
      <c r="A242" s="6"/>
    </row>
    <row r="243" spans="1:1" ht="13.2" x14ac:dyDescent="0.25">
      <c r="A243" s="6"/>
    </row>
    <row r="244" spans="1:1" ht="13.2" x14ac:dyDescent="0.25">
      <c r="A244" s="6"/>
    </row>
    <row r="245" spans="1:1" ht="13.2" x14ac:dyDescent="0.25">
      <c r="A245" s="6"/>
    </row>
    <row r="246" spans="1:1" ht="13.2" x14ac:dyDescent="0.25">
      <c r="A246" s="6"/>
    </row>
    <row r="247" spans="1:1" ht="13.2" x14ac:dyDescent="0.25">
      <c r="A247" s="6"/>
    </row>
    <row r="248" spans="1:1" ht="13.2" x14ac:dyDescent="0.25">
      <c r="A248" s="6"/>
    </row>
    <row r="249" spans="1:1" ht="13.2" x14ac:dyDescent="0.25">
      <c r="A249" s="6"/>
    </row>
    <row r="250" spans="1:1" ht="13.2" x14ac:dyDescent="0.25">
      <c r="A250" s="6"/>
    </row>
    <row r="251" spans="1:1" ht="13.2" x14ac:dyDescent="0.25">
      <c r="A251" s="6"/>
    </row>
    <row r="252" spans="1:1" ht="13.2" x14ac:dyDescent="0.25">
      <c r="A252" s="6"/>
    </row>
    <row r="253" spans="1:1" ht="13.2" x14ac:dyDescent="0.25">
      <c r="A253" s="6"/>
    </row>
    <row r="254" spans="1:1" ht="13.2" x14ac:dyDescent="0.25">
      <c r="A254" s="6"/>
    </row>
    <row r="255" spans="1:1" ht="13.2" x14ac:dyDescent="0.25">
      <c r="A255" s="6"/>
    </row>
    <row r="256" spans="1:1" ht="13.2" x14ac:dyDescent="0.25">
      <c r="A256" s="6"/>
    </row>
    <row r="257" spans="1:1" ht="13.2" x14ac:dyDescent="0.25">
      <c r="A257" s="6"/>
    </row>
    <row r="258" spans="1:1" ht="13.2" x14ac:dyDescent="0.25">
      <c r="A258" s="6"/>
    </row>
    <row r="259" spans="1:1" ht="13.2" x14ac:dyDescent="0.25">
      <c r="A259" s="6"/>
    </row>
    <row r="260" spans="1:1" ht="13.2" x14ac:dyDescent="0.25">
      <c r="A260" s="6"/>
    </row>
    <row r="261" spans="1:1" ht="13.2" x14ac:dyDescent="0.25">
      <c r="A261" s="6"/>
    </row>
    <row r="262" spans="1:1" ht="13.2" x14ac:dyDescent="0.25">
      <c r="A262" s="6"/>
    </row>
    <row r="263" spans="1:1" ht="13.2" x14ac:dyDescent="0.25">
      <c r="A263" s="6"/>
    </row>
    <row r="264" spans="1:1" ht="13.2" x14ac:dyDescent="0.25">
      <c r="A264" s="6"/>
    </row>
    <row r="265" spans="1:1" ht="13.2" x14ac:dyDescent="0.25">
      <c r="A265" s="6"/>
    </row>
    <row r="266" spans="1:1" ht="13.2" x14ac:dyDescent="0.25">
      <c r="A266" s="6"/>
    </row>
    <row r="267" spans="1:1" ht="13.2" x14ac:dyDescent="0.25">
      <c r="A267" s="6"/>
    </row>
    <row r="268" spans="1:1" ht="13.2" x14ac:dyDescent="0.25">
      <c r="A268" s="6"/>
    </row>
    <row r="269" spans="1:1" ht="13.2" x14ac:dyDescent="0.25">
      <c r="A269" s="6"/>
    </row>
    <row r="270" spans="1:1" ht="13.2" x14ac:dyDescent="0.25">
      <c r="A270" s="6"/>
    </row>
    <row r="271" spans="1:1" ht="13.2" x14ac:dyDescent="0.25">
      <c r="A271" s="6"/>
    </row>
    <row r="272" spans="1:1" ht="13.2" x14ac:dyDescent="0.25">
      <c r="A272" s="6"/>
    </row>
    <row r="273" spans="1:1" ht="13.2" x14ac:dyDescent="0.25">
      <c r="A273" s="6"/>
    </row>
    <row r="274" spans="1:1" ht="13.2" x14ac:dyDescent="0.25">
      <c r="A274" s="6"/>
    </row>
    <row r="275" spans="1:1" ht="13.2" x14ac:dyDescent="0.25">
      <c r="A275" s="6"/>
    </row>
    <row r="276" spans="1:1" ht="13.2" x14ac:dyDescent="0.25">
      <c r="A276" s="6"/>
    </row>
    <row r="277" spans="1:1" ht="13.2" x14ac:dyDescent="0.25">
      <c r="A277" s="6"/>
    </row>
    <row r="278" spans="1:1" ht="13.2" x14ac:dyDescent="0.25">
      <c r="A278" s="6"/>
    </row>
    <row r="279" spans="1:1" ht="13.2" x14ac:dyDescent="0.25">
      <c r="A279" s="6"/>
    </row>
    <row r="280" spans="1:1" ht="13.2" x14ac:dyDescent="0.25">
      <c r="A280" s="6"/>
    </row>
    <row r="281" spans="1:1" ht="13.2" x14ac:dyDescent="0.25">
      <c r="A281" s="6"/>
    </row>
    <row r="282" spans="1:1" ht="13.2" x14ac:dyDescent="0.25">
      <c r="A282" s="6"/>
    </row>
    <row r="283" spans="1:1" ht="13.2" x14ac:dyDescent="0.25">
      <c r="A283" s="6"/>
    </row>
    <row r="284" spans="1:1" ht="13.2" x14ac:dyDescent="0.25">
      <c r="A284" s="6"/>
    </row>
    <row r="285" spans="1:1" ht="13.2" x14ac:dyDescent="0.25">
      <c r="A285" s="6"/>
    </row>
    <row r="286" spans="1:1" ht="13.2" x14ac:dyDescent="0.25">
      <c r="A286" s="6"/>
    </row>
    <row r="287" spans="1:1" ht="13.2" x14ac:dyDescent="0.25">
      <c r="A287" s="6"/>
    </row>
    <row r="288" spans="1:1" ht="13.2" x14ac:dyDescent="0.25">
      <c r="A288" s="6"/>
    </row>
    <row r="289" spans="1:1" ht="13.2" x14ac:dyDescent="0.25">
      <c r="A289" s="6"/>
    </row>
    <row r="290" spans="1:1" ht="13.2" x14ac:dyDescent="0.25">
      <c r="A290" s="6"/>
    </row>
    <row r="291" spans="1:1" ht="13.2" x14ac:dyDescent="0.25">
      <c r="A291" s="6"/>
    </row>
    <row r="292" spans="1:1" ht="13.2" x14ac:dyDescent="0.25">
      <c r="A292" s="6"/>
    </row>
    <row r="293" spans="1:1" ht="13.2" x14ac:dyDescent="0.25">
      <c r="A293" s="6"/>
    </row>
    <row r="294" spans="1:1" ht="13.2" x14ac:dyDescent="0.25">
      <c r="A294" s="6"/>
    </row>
    <row r="295" spans="1:1" ht="13.2" x14ac:dyDescent="0.25">
      <c r="A295" s="6"/>
    </row>
    <row r="296" spans="1:1" ht="13.2" x14ac:dyDescent="0.25">
      <c r="A296" s="6"/>
    </row>
    <row r="297" spans="1:1" ht="13.2" x14ac:dyDescent="0.25">
      <c r="A297" s="6"/>
    </row>
    <row r="298" spans="1:1" ht="13.2" x14ac:dyDescent="0.25">
      <c r="A298" s="6"/>
    </row>
    <row r="299" spans="1:1" ht="13.2" x14ac:dyDescent="0.25">
      <c r="A299" s="6"/>
    </row>
    <row r="300" spans="1:1" ht="13.2" x14ac:dyDescent="0.25">
      <c r="A300" s="6"/>
    </row>
    <row r="301" spans="1:1" ht="13.2" x14ac:dyDescent="0.25">
      <c r="A301" s="6"/>
    </row>
    <row r="302" spans="1:1" ht="13.2" x14ac:dyDescent="0.25">
      <c r="A302" s="6"/>
    </row>
    <row r="303" spans="1:1" ht="13.2" x14ac:dyDescent="0.25">
      <c r="A303" s="6"/>
    </row>
    <row r="304" spans="1:1" ht="13.2" x14ac:dyDescent="0.25">
      <c r="A304" s="6"/>
    </row>
    <row r="305" spans="1:1" ht="13.2" x14ac:dyDescent="0.25">
      <c r="A305" s="6"/>
    </row>
    <row r="306" spans="1:1" ht="13.2" x14ac:dyDescent="0.25">
      <c r="A306" s="6"/>
    </row>
    <row r="307" spans="1:1" ht="13.2" x14ac:dyDescent="0.25">
      <c r="A307" s="6"/>
    </row>
    <row r="308" spans="1:1" ht="13.2" x14ac:dyDescent="0.25">
      <c r="A308" s="6"/>
    </row>
    <row r="309" spans="1:1" ht="13.2" x14ac:dyDescent="0.25">
      <c r="A309" s="6"/>
    </row>
    <row r="310" spans="1:1" ht="13.2" x14ac:dyDescent="0.25">
      <c r="A310" s="6"/>
    </row>
    <row r="311" spans="1:1" ht="13.2" x14ac:dyDescent="0.25">
      <c r="A311" s="6"/>
    </row>
    <row r="312" spans="1:1" ht="13.2" x14ac:dyDescent="0.25">
      <c r="A312" s="6"/>
    </row>
    <row r="313" spans="1:1" ht="13.2" x14ac:dyDescent="0.25">
      <c r="A313" s="6"/>
    </row>
    <row r="314" spans="1:1" ht="13.2" x14ac:dyDescent="0.25">
      <c r="A314" s="6"/>
    </row>
    <row r="315" spans="1:1" ht="13.2" x14ac:dyDescent="0.25">
      <c r="A315" s="6"/>
    </row>
    <row r="316" spans="1:1" ht="13.2" x14ac:dyDescent="0.25">
      <c r="A316" s="6"/>
    </row>
    <row r="317" spans="1:1" ht="13.2" x14ac:dyDescent="0.25">
      <c r="A317" s="6"/>
    </row>
    <row r="318" spans="1:1" ht="13.2" x14ac:dyDescent="0.25">
      <c r="A318" s="6"/>
    </row>
    <row r="319" spans="1:1" ht="13.2" x14ac:dyDescent="0.25">
      <c r="A319" s="6"/>
    </row>
    <row r="320" spans="1:1" ht="13.2" x14ac:dyDescent="0.25">
      <c r="A320" s="6"/>
    </row>
    <row r="321" spans="1:1" ht="13.2" x14ac:dyDescent="0.25">
      <c r="A321" s="6"/>
    </row>
    <row r="322" spans="1:1" ht="13.2" x14ac:dyDescent="0.25">
      <c r="A322" s="6"/>
    </row>
    <row r="323" spans="1:1" ht="13.2" x14ac:dyDescent="0.25">
      <c r="A323" s="6"/>
    </row>
    <row r="324" spans="1:1" ht="13.2" x14ac:dyDescent="0.25">
      <c r="A324" s="6"/>
    </row>
    <row r="325" spans="1:1" ht="13.2" x14ac:dyDescent="0.25">
      <c r="A325" s="6"/>
    </row>
    <row r="326" spans="1:1" ht="13.2" x14ac:dyDescent="0.25">
      <c r="A326" s="6"/>
    </row>
    <row r="327" spans="1:1" ht="13.2" x14ac:dyDescent="0.25">
      <c r="A327" s="6"/>
    </row>
    <row r="328" spans="1:1" ht="13.2" x14ac:dyDescent="0.25">
      <c r="A328" s="6"/>
    </row>
    <row r="329" spans="1:1" ht="13.2" x14ac:dyDescent="0.25">
      <c r="A329" s="6"/>
    </row>
    <row r="330" spans="1:1" ht="13.2" x14ac:dyDescent="0.25">
      <c r="A330" s="6"/>
    </row>
    <row r="331" spans="1:1" ht="13.2" x14ac:dyDescent="0.25">
      <c r="A331" s="6"/>
    </row>
    <row r="332" spans="1:1" ht="13.2" x14ac:dyDescent="0.25">
      <c r="A332" s="6"/>
    </row>
    <row r="333" spans="1:1" ht="13.2" x14ac:dyDescent="0.25">
      <c r="A333" s="6"/>
    </row>
    <row r="334" spans="1:1" ht="13.2" x14ac:dyDescent="0.25">
      <c r="A334" s="6"/>
    </row>
    <row r="335" spans="1:1" ht="13.2" x14ac:dyDescent="0.25">
      <c r="A335" s="6"/>
    </row>
    <row r="336" spans="1:1" ht="13.2" x14ac:dyDescent="0.25">
      <c r="A336" s="6"/>
    </row>
    <row r="337" spans="1:1" ht="13.2" x14ac:dyDescent="0.25">
      <c r="A337" s="6"/>
    </row>
    <row r="338" spans="1:1" ht="13.2" x14ac:dyDescent="0.25">
      <c r="A338" s="6"/>
    </row>
    <row r="339" spans="1:1" ht="13.2" x14ac:dyDescent="0.25">
      <c r="A339" s="6"/>
    </row>
    <row r="340" spans="1:1" ht="13.2" x14ac:dyDescent="0.25">
      <c r="A340" s="6"/>
    </row>
    <row r="341" spans="1:1" ht="13.2" x14ac:dyDescent="0.25">
      <c r="A341" s="6"/>
    </row>
    <row r="342" spans="1:1" ht="13.2" x14ac:dyDescent="0.25">
      <c r="A342" s="6"/>
    </row>
    <row r="343" spans="1:1" ht="13.2" x14ac:dyDescent="0.25">
      <c r="A343" s="6"/>
    </row>
    <row r="344" spans="1:1" ht="13.2" x14ac:dyDescent="0.25">
      <c r="A344" s="6"/>
    </row>
    <row r="345" spans="1:1" ht="13.2" x14ac:dyDescent="0.25">
      <c r="A345" s="6"/>
    </row>
    <row r="346" spans="1:1" ht="13.2" x14ac:dyDescent="0.25">
      <c r="A346" s="6"/>
    </row>
    <row r="347" spans="1:1" ht="13.2" x14ac:dyDescent="0.25">
      <c r="A347" s="6"/>
    </row>
    <row r="348" spans="1:1" ht="13.2" x14ac:dyDescent="0.25">
      <c r="A348" s="6"/>
    </row>
    <row r="349" spans="1:1" ht="13.2" x14ac:dyDescent="0.25">
      <c r="A349" s="6"/>
    </row>
    <row r="350" spans="1:1" ht="13.2" x14ac:dyDescent="0.25">
      <c r="A350" s="6"/>
    </row>
    <row r="351" spans="1:1" ht="13.2" x14ac:dyDescent="0.25">
      <c r="A351" s="6"/>
    </row>
    <row r="352" spans="1:1" ht="13.2" x14ac:dyDescent="0.25">
      <c r="A352" s="6"/>
    </row>
    <row r="353" spans="1:1" ht="13.2" x14ac:dyDescent="0.25">
      <c r="A353" s="6"/>
    </row>
    <row r="354" spans="1:1" ht="13.2" x14ac:dyDescent="0.25">
      <c r="A354" s="6"/>
    </row>
    <row r="355" spans="1:1" ht="13.2" x14ac:dyDescent="0.25">
      <c r="A355" s="6"/>
    </row>
    <row r="356" spans="1:1" ht="13.2" x14ac:dyDescent="0.25">
      <c r="A356" s="6"/>
    </row>
    <row r="357" spans="1:1" ht="13.2" x14ac:dyDescent="0.25">
      <c r="A357" s="6"/>
    </row>
    <row r="358" spans="1:1" ht="13.2" x14ac:dyDescent="0.25">
      <c r="A358" s="6"/>
    </row>
    <row r="359" spans="1:1" ht="13.2" x14ac:dyDescent="0.25">
      <c r="A359" s="6"/>
    </row>
    <row r="360" spans="1:1" ht="13.2" x14ac:dyDescent="0.25">
      <c r="A360" s="6"/>
    </row>
    <row r="361" spans="1:1" ht="13.2" x14ac:dyDescent="0.25">
      <c r="A361" s="6"/>
    </row>
    <row r="362" spans="1:1" ht="13.2" x14ac:dyDescent="0.25">
      <c r="A362" s="6"/>
    </row>
    <row r="363" spans="1:1" ht="13.2" x14ac:dyDescent="0.25">
      <c r="A363" s="6"/>
    </row>
    <row r="364" spans="1:1" ht="13.2" x14ac:dyDescent="0.25">
      <c r="A364" s="6"/>
    </row>
    <row r="365" spans="1:1" ht="13.2" x14ac:dyDescent="0.25">
      <c r="A365" s="6"/>
    </row>
    <row r="366" spans="1:1" ht="13.2" x14ac:dyDescent="0.25">
      <c r="A366" s="6"/>
    </row>
    <row r="367" spans="1:1" ht="13.2" x14ac:dyDescent="0.25">
      <c r="A367" s="6"/>
    </row>
    <row r="368" spans="1:1" ht="13.2" x14ac:dyDescent="0.25">
      <c r="A368" s="6"/>
    </row>
    <row r="369" spans="1:1" ht="13.2" x14ac:dyDescent="0.25">
      <c r="A369" s="6"/>
    </row>
    <row r="370" spans="1:1" ht="13.2" x14ac:dyDescent="0.25">
      <c r="A370" s="6"/>
    </row>
    <row r="371" spans="1:1" ht="13.2" x14ac:dyDescent="0.25">
      <c r="A371" s="6"/>
    </row>
    <row r="372" spans="1:1" ht="13.2" x14ac:dyDescent="0.25">
      <c r="A372" s="6"/>
    </row>
    <row r="373" spans="1:1" ht="13.2" x14ac:dyDescent="0.25">
      <c r="A373" s="6"/>
    </row>
    <row r="374" spans="1:1" ht="13.2" x14ac:dyDescent="0.25">
      <c r="A374" s="6"/>
    </row>
    <row r="375" spans="1:1" ht="13.2" x14ac:dyDescent="0.25">
      <c r="A375" s="6"/>
    </row>
    <row r="376" spans="1:1" ht="13.2" x14ac:dyDescent="0.25">
      <c r="A376" s="6"/>
    </row>
    <row r="377" spans="1:1" ht="13.2" x14ac:dyDescent="0.25">
      <c r="A377" s="6"/>
    </row>
    <row r="378" spans="1:1" ht="13.2" x14ac:dyDescent="0.25">
      <c r="A378" s="6"/>
    </row>
    <row r="379" spans="1:1" ht="13.2" x14ac:dyDescent="0.25">
      <c r="A379" s="6"/>
    </row>
    <row r="380" spans="1:1" ht="13.2" x14ac:dyDescent="0.25">
      <c r="A380" s="6"/>
    </row>
    <row r="381" spans="1:1" ht="13.2" x14ac:dyDescent="0.25">
      <c r="A381" s="6"/>
    </row>
    <row r="382" spans="1:1" ht="13.2" x14ac:dyDescent="0.25">
      <c r="A382" s="6"/>
    </row>
    <row r="383" spans="1:1" ht="13.2" x14ac:dyDescent="0.25">
      <c r="A383" s="6"/>
    </row>
    <row r="384" spans="1:1" ht="13.2" x14ac:dyDescent="0.25">
      <c r="A384" s="6"/>
    </row>
    <row r="385" spans="1:1" ht="13.2" x14ac:dyDescent="0.25">
      <c r="A385" s="6"/>
    </row>
    <row r="386" spans="1:1" ht="13.2" x14ac:dyDescent="0.25">
      <c r="A386" s="6"/>
    </row>
    <row r="387" spans="1:1" ht="13.2" x14ac:dyDescent="0.25">
      <c r="A387" s="6"/>
    </row>
    <row r="388" spans="1:1" ht="13.2" x14ac:dyDescent="0.25">
      <c r="A388" s="6"/>
    </row>
    <row r="389" spans="1:1" ht="13.2" x14ac:dyDescent="0.25">
      <c r="A389" s="6"/>
    </row>
    <row r="390" spans="1:1" ht="13.2" x14ac:dyDescent="0.25">
      <c r="A390" s="6"/>
    </row>
    <row r="391" spans="1:1" ht="13.2" x14ac:dyDescent="0.25">
      <c r="A391" s="6"/>
    </row>
    <row r="392" spans="1:1" ht="13.2" x14ac:dyDescent="0.25">
      <c r="A392" s="6"/>
    </row>
    <row r="393" spans="1:1" ht="13.2" x14ac:dyDescent="0.25">
      <c r="A393" s="6"/>
    </row>
    <row r="394" spans="1:1" ht="13.2" x14ac:dyDescent="0.25">
      <c r="A394" s="6"/>
    </row>
    <row r="395" spans="1:1" ht="13.2" x14ac:dyDescent="0.25">
      <c r="A395" s="6"/>
    </row>
    <row r="396" spans="1:1" ht="13.2" x14ac:dyDescent="0.25">
      <c r="A396" s="6"/>
    </row>
    <row r="397" spans="1:1" ht="13.2" x14ac:dyDescent="0.25">
      <c r="A397" s="6"/>
    </row>
    <row r="398" spans="1:1" ht="13.2" x14ac:dyDescent="0.25">
      <c r="A398" s="6"/>
    </row>
    <row r="399" spans="1:1" ht="13.2" x14ac:dyDescent="0.25">
      <c r="A399" s="6"/>
    </row>
    <row r="400" spans="1:1" ht="13.2" x14ac:dyDescent="0.25">
      <c r="A400" s="6"/>
    </row>
    <row r="401" spans="1:1" ht="13.2" x14ac:dyDescent="0.25">
      <c r="A401" s="6"/>
    </row>
    <row r="402" spans="1:1" ht="13.2" x14ac:dyDescent="0.25">
      <c r="A402" s="6"/>
    </row>
    <row r="403" spans="1:1" ht="13.2" x14ac:dyDescent="0.25">
      <c r="A403" s="6"/>
    </row>
    <row r="404" spans="1:1" ht="13.2" x14ac:dyDescent="0.25">
      <c r="A404" s="6"/>
    </row>
    <row r="405" spans="1:1" ht="13.2" x14ac:dyDescent="0.25">
      <c r="A405" s="6"/>
    </row>
    <row r="406" spans="1:1" ht="13.2" x14ac:dyDescent="0.25">
      <c r="A406" s="6"/>
    </row>
    <row r="407" spans="1:1" ht="13.2" x14ac:dyDescent="0.25">
      <c r="A407" s="6"/>
    </row>
    <row r="408" spans="1:1" ht="13.2" x14ac:dyDescent="0.25">
      <c r="A408" s="6"/>
    </row>
    <row r="409" spans="1:1" ht="13.2" x14ac:dyDescent="0.25">
      <c r="A409" s="6"/>
    </row>
    <row r="410" spans="1:1" ht="13.2" x14ac:dyDescent="0.25">
      <c r="A410" s="6"/>
    </row>
    <row r="411" spans="1:1" ht="13.2" x14ac:dyDescent="0.25">
      <c r="A411" s="6"/>
    </row>
    <row r="412" spans="1:1" ht="13.2" x14ac:dyDescent="0.25">
      <c r="A412" s="6"/>
    </row>
    <row r="413" spans="1:1" ht="13.2" x14ac:dyDescent="0.25">
      <c r="A413" s="6"/>
    </row>
    <row r="414" spans="1:1" ht="13.2" x14ac:dyDescent="0.25">
      <c r="A414" s="6"/>
    </row>
    <row r="415" spans="1:1" ht="13.2" x14ac:dyDescent="0.25">
      <c r="A415" s="6"/>
    </row>
    <row r="416" spans="1:1" ht="13.2" x14ac:dyDescent="0.25">
      <c r="A416" s="6"/>
    </row>
    <row r="417" spans="1:1" ht="13.2" x14ac:dyDescent="0.25">
      <c r="A417" s="6"/>
    </row>
    <row r="418" spans="1:1" ht="13.2" x14ac:dyDescent="0.25">
      <c r="A418" s="6"/>
    </row>
    <row r="419" spans="1:1" ht="13.2" x14ac:dyDescent="0.25">
      <c r="A419" s="6"/>
    </row>
    <row r="420" spans="1:1" ht="13.2" x14ac:dyDescent="0.25">
      <c r="A420" s="6"/>
    </row>
    <row r="421" spans="1:1" ht="13.2" x14ac:dyDescent="0.25">
      <c r="A421" s="6"/>
    </row>
    <row r="422" spans="1:1" ht="13.2" x14ac:dyDescent="0.25">
      <c r="A422" s="6"/>
    </row>
    <row r="423" spans="1:1" ht="13.2" x14ac:dyDescent="0.25">
      <c r="A423" s="6"/>
    </row>
    <row r="424" spans="1:1" ht="13.2" x14ac:dyDescent="0.25">
      <c r="A424" s="6"/>
    </row>
    <row r="425" spans="1:1" ht="13.2" x14ac:dyDescent="0.25">
      <c r="A425" s="6"/>
    </row>
    <row r="426" spans="1:1" ht="13.2" x14ac:dyDescent="0.25">
      <c r="A426" s="6"/>
    </row>
    <row r="427" spans="1:1" ht="13.2" x14ac:dyDescent="0.25">
      <c r="A427" s="6"/>
    </row>
    <row r="428" spans="1:1" ht="13.2" x14ac:dyDescent="0.25">
      <c r="A428" s="6"/>
    </row>
    <row r="429" spans="1:1" ht="13.2" x14ac:dyDescent="0.25">
      <c r="A429" s="6"/>
    </row>
    <row r="430" spans="1:1" ht="13.2" x14ac:dyDescent="0.25">
      <c r="A430" s="6"/>
    </row>
    <row r="431" spans="1:1" ht="13.2" x14ac:dyDescent="0.25">
      <c r="A431" s="6"/>
    </row>
    <row r="432" spans="1:1" ht="13.2" x14ac:dyDescent="0.25">
      <c r="A432" s="6"/>
    </row>
    <row r="433" spans="1:1" ht="13.2" x14ac:dyDescent="0.25">
      <c r="A433" s="6"/>
    </row>
    <row r="434" spans="1:1" ht="13.2" x14ac:dyDescent="0.25">
      <c r="A434" s="6"/>
    </row>
    <row r="435" spans="1:1" ht="13.2" x14ac:dyDescent="0.25">
      <c r="A435" s="6"/>
    </row>
    <row r="436" spans="1:1" ht="13.2" x14ac:dyDescent="0.25">
      <c r="A436" s="6"/>
    </row>
    <row r="437" spans="1:1" ht="13.2" x14ac:dyDescent="0.25">
      <c r="A437" s="6"/>
    </row>
    <row r="438" spans="1:1" ht="13.2" x14ac:dyDescent="0.25">
      <c r="A438" s="6"/>
    </row>
    <row r="439" spans="1:1" ht="13.2" x14ac:dyDescent="0.25">
      <c r="A439" s="6"/>
    </row>
    <row r="440" spans="1:1" ht="13.2" x14ac:dyDescent="0.25">
      <c r="A440" s="6"/>
    </row>
    <row r="441" spans="1:1" ht="13.2" x14ac:dyDescent="0.25">
      <c r="A441" s="6"/>
    </row>
    <row r="442" spans="1:1" ht="13.2" x14ac:dyDescent="0.25">
      <c r="A442" s="6"/>
    </row>
    <row r="443" spans="1:1" ht="13.2" x14ac:dyDescent="0.25">
      <c r="A443" s="6"/>
    </row>
    <row r="444" spans="1:1" ht="13.2" x14ac:dyDescent="0.25">
      <c r="A444" s="6"/>
    </row>
    <row r="445" spans="1:1" ht="13.2" x14ac:dyDescent="0.25">
      <c r="A445" s="6"/>
    </row>
    <row r="446" spans="1:1" ht="13.2" x14ac:dyDescent="0.25">
      <c r="A446" s="6"/>
    </row>
    <row r="447" spans="1:1" ht="13.2" x14ac:dyDescent="0.25">
      <c r="A447" s="6"/>
    </row>
    <row r="448" spans="1:1" ht="13.2" x14ac:dyDescent="0.25">
      <c r="A448" s="6"/>
    </row>
    <row r="449" spans="1:1" ht="13.2" x14ac:dyDescent="0.25">
      <c r="A449" s="6"/>
    </row>
    <row r="450" spans="1:1" ht="13.2" x14ac:dyDescent="0.25">
      <c r="A450" s="6"/>
    </row>
    <row r="451" spans="1:1" ht="13.2" x14ac:dyDescent="0.25">
      <c r="A451" s="6"/>
    </row>
    <row r="452" spans="1:1" ht="13.2" x14ac:dyDescent="0.25">
      <c r="A452" s="6"/>
    </row>
    <row r="453" spans="1:1" ht="13.2" x14ac:dyDescent="0.25">
      <c r="A453" s="6"/>
    </row>
    <row r="454" spans="1:1" ht="13.2" x14ac:dyDescent="0.25">
      <c r="A454" s="6"/>
    </row>
    <row r="455" spans="1:1" ht="13.2" x14ac:dyDescent="0.25">
      <c r="A455" s="6"/>
    </row>
    <row r="456" spans="1:1" ht="13.2" x14ac:dyDescent="0.25">
      <c r="A456" s="6"/>
    </row>
    <row r="457" spans="1:1" ht="13.2" x14ac:dyDescent="0.25">
      <c r="A457" s="6"/>
    </row>
    <row r="458" spans="1:1" ht="13.2" x14ac:dyDescent="0.25">
      <c r="A458" s="6"/>
    </row>
    <row r="459" spans="1:1" ht="13.2" x14ac:dyDescent="0.25">
      <c r="A459" s="6"/>
    </row>
    <row r="460" spans="1:1" ht="13.2" x14ac:dyDescent="0.25">
      <c r="A460" s="6"/>
    </row>
    <row r="461" spans="1:1" ht="13.2" x14ac:dyDescent="0.25">
      <c r="A461" s="6"/>
    </row>
    <row r="462" spans="1:1" ht="13.2" x14ac:dyDescent="0.25">
      <c r="A462" s="6"/>
    </row>
    <row r="463" spans="1:1" ht="13.2" x14ac:dyDescent="0.25">
      <c r="A463" s="6"/>
    </row>
    <row r="464" spans="1:1" ht="13.2" x14ac:dyDescent="0.25">
      <c r="A464" s="6"/>
    </row>
    <row r="465" spans="1:1" ht="13.2" x14ac:dyDescent="0.25">
      <c r="A465" s="6"/>
    </row>
    <row r="466" spans="1:1" ht="13.2" x14ac:dyDescent="0.25">
      <c r="A466" s="6"/>
    </row>
    <row r="467" spans="1:1" ht="13.2" x14ac:dyDescent="0.25">
      <c r="A467" s="6"/>
    </row>
    <row r="468" spans="1:1" ht="13.2" x14ac:dyDescent="0.25">
      <c r="A468" s="6"/>
    </row>
    <row r="469" spans="1:1" ht="13.2" x14ac:dyDescent="0.25">
      <c r="A469" s="6"/>
    </row>
    <row r="470" spans="1:1" ht="13.2" x14ac:dyDescent="0.25">
      <c r="A470" s="6"/>
    </row>
    <row r="471" spans="1:1" ht="13.2" x14ac:dyDescent="0.25">
      <c r="A471" s="6"/>
    </row>
    <row r="472" spans="1:1" ht="13.2" x14ac:dyDescent="0.25">
      <c r="A472" s="6"/>
    </row>
    <row r="473" spans="1:1" ht="13.2" x14ac:dyDescent="0.25">
      <c r="A473" s="6"/>
    </row>
    <row r="474" spans="1:1" ht="13.2" x14ac:dyDescent="0.25">
      <c r="A474" s="6"/>
    </row>
    <row r="475" spans="1:1" ht="13.2" x14ac:dyDescent="0.25">
      <c r="A475" s="6"/>
    </row>
    <row r="476" spans="1:1" ht="13.2" x14ac:dyDescent="0.25">
      <c r="A476" s="6"/>
    </row>
    <row r="477" spans="1:1" ht="13.2" x14ac:dyDescent="0.25">
      <c r="A477" s="6"/>
    </row>
    <row r="478" spans="1:1" ht="13.2" x14ac:dyDescent="0.25">
      <c r="A478" s="6"/>
    </row>
    <row r="479" spans="1:1" ht="13.2" x14ac:dyDescent="0.25">
      <c r="A479" s="6"/>
    </row>
    <row r="480" spans="1:1" ht="13.2" x14ac:dyDescent="0.25">
      <c r="A480" s="6"/>
    </row>
    <row r="481" spans="1:1" ht="13.2" x14ac:dyDescent="0.25">
      <c r="A481" s="6"/>
    </row>
    <row r="482" spans="1:1" ht="13.2" x14ac:dyDescent="0.25">
      <c r="A482" s="6"/>
    </row>
    <row r="483" spans="1:1" ht="13.2" x14ac:dyDescent="0.25">
      <c r="A483" s="6"/>
    </row>
    <row r="484" spans="1:1" ht="13.2" x14ac:dyDescent="0.25">
      <c r="A484" s="6"/>
    </row>
    <row r="485" spans="1:1" ht="13.2" x14ac:dyDescent="0.25">
      <c r="A485" s="6"/>
    </row>
    <row r="486" spans="1:1" ht="13.2" x14ac:dyDescent="0.25">
      <c r="A486" s="6"/>
    </row>
    <row r="487" spans="1:1" ht="13.2" x14ac:dyDescent="0.25">
      <c r="A487" s="6"/>
    </row>
    <row r="488" spans="1:1" ht="13.2" x14ac:dyDescent="0.25">
      <c r="A488" s="6"/>
    </row>
    <row r="489" spans="1:1" ht="13.2" x14ac:dyDescent="0.25">
      <c r="A489" s="6"/>
    </row>
    <row r="490" spans="1:1" ht="13.2" x14ac:dyDescent="0.25">
      <c r="A490" s="6"/>
    </row>
    <row r="491" spans="1:1" ht="13.2" x14ac:dyDescent="0.25">
      <c r="A491" s="6"/>
    </row>
    <row r="492" spans="1:1" ht="13.2" x14ac:dyDescent="0.25">
      <c r="A492" s="6"/>
    </row>
    <row r="493" spans="1:1" ht="13.2" x14ac:dyDescent="0.25">
      <c r="A493" s="6"/>
    </row>
    <row r="494" spans="1:1" ht="13.2" x14ac:dyDescent="0.25">
      <c r="A494" s="6"/>
    </row>
    <row r="495" spans="1:1" ht="13.2" x14ac:dyDescent="0.25">
      <c r="A495" s="6"/>
    </row>
    <row r="496" spans="1:1" ht="13.2" x14ac:dyDescent="0.25">
      <c r="A496" s="6"/>
    </row>
    <row r="497" spans="1:1" ht="13.2" x14ac:dyDescent="0.25">
      <c r="A497" s="6"/>
    </row>
    <row r="498" spans="1:1" ht="13.2" x14ac:dyDescent="0.25">
      <c r="A498" s="6"/>
    </row>
    <row r="499" spans="1:1" ht="13.2" x14ac:dyDescent="0.25">
      <c r="A499" s="6"/>
    </row>
    <row r="500" spans="1:1" ht="13.2" x14ac:dyDescent="0.25">
      <c r="A500" s="6"/>
    </row>
    <row r="501" spans="1:1" ht="13.2" x14ac:dyDescent="0.25">
      <c r="A501" s="6"/>
    </row>
    <row r="502" spans="1:1" ht="13.2" x14ac:dyDescent="0.25">
      <c r="A502" s="6"/>
    </row>
    <row r="503" spans="1:1" ht="13.2" x14ac:dyDescent="0.25">
      <c r="A503" s="6"/>
    </row>
    <row r="504" spans="1:1" ht="13.2" x14ac:dyDescent="0.25">
      <c r="A504" s="6"/>
    </row>
    <row r="505" spans="1:1" ht="13.2" x14ac:dyDescent="0.25">
      <c r="A505" s="6"/>
    </row>
    <row r="506" spans="1:1" ht="13.2" x14ac:dyDescent="0.25">
      <c r="A506" s="6"/>
    </row>
    <row r="507" spans="1:1" ht="13.2" x14ac:dyDescent="0.25">
      <c r="A507" s="6"/>
    </row>
    <row r="508" spans="1:1" ht="13.2" x14ac:dyDescent="0.25">
      <c r="A508" s="6"/>
    </row>
    <row r="509" spans="1:1" ht="13.2" x14ac:dyDescent="0.25">
      <c r="A509" s="6"/>
    </row>
    <row r="510" spans="1:1" ht="13.2" x14ac:dyDescent="0.25">
      <c r="A510" s="6"/>
    </row>
    <row r="511" spans="1:1" ht="13.2" x14ac:dyDescent="0.25">
      <c r="A511" s="6"/>
    </row>
    <row r="512" spans="1:1" ht="13.2" x14ac:dyDescent="0.25">
      <c r="A512" s="6"/>
    </row>
    <row r="513" spans="1:1" ht="13.2" x14ac:dyDescent="0.25">
      <c r="A513" s="6"/>
    </row>
    <row r="514" spans="1:1" ht="13.2" x14ac:dyDescent="0.25">
      <c r="A514" s="6"/>
    </row>
    <row r="515" spans="1:1" ht="13.2" x14ac:dyDescent="0.25">
      <c r="A515" s="6"/>
    </row>
    <row r="516" spans="1:1" ht="13.2" x14ac:dyDescent="0.25">
      <c r="A516" s="6"/>
    </row>
    <row r="517" spans="1:1" ht="13.2" x14ac:dyDescent="0.25">
      <c r="A517" s="6"/>
    </row>
    <row r="518" spans="1:1" ht="13.2" x14ac:dyDescent="0.25">
      <c r="A518" s="6"/>
    </row>
    <row r="519" spans="1:1" ht="13.2" x14ac:dyDescent="0.25">
      <c r="A519" s="6"/>
    </row>
    <row r="520" spans="1:1" ht="13.2" x14ac:dyDescent="0.25">
      <c r="A520" s="6"/>
    </row>
    <row r="521" spans="1:1" ht="13.2" x14ac:dyDescent="0.25">
      <c r="A521" s="6"/>
    </row>
    <row r="522" spans="1:1" ht="13.2" x14ac:dyDescent="0.25">
      <c r="A522" s="6"/>
    </row>
    <row r="523" spans="1:1" ht="13.2" x14ac:dyDescent="0.25">
      <c r="A523" s="6"/>
    </row>
    <row r="524" spans="1:1" ht="13.2" x14ac:dyDescent="0.25">
      <c r="A524" s="6"/>
    </row>
    <row r="525" spans="1:1" ht="13.2" x14ac:dyDescent="0.25">
      <c r="A525" s="6"/>
    </row>
    <row r="526" spans="1:1" ht="13.2" x14ac:dyDescent="0.25">
      <c r="A526" s="6"/>
    </row>
    <row r="527" spans="1:1" ht="13.2" x14ac:dyDescent="0.25">
      <c r="A527" s="6"/>
    </row>
    <row r="528" spans="1:1" ht="13.2" x14ac:dyDescent="0.25">
      <c r="A528" s="6"/>
    </row>
    <row r="529" spans="1:1" ht="13.2" x14ac:dyDescent="0.25">
      <c r="A529" s="6"/>
    </row>
    <row r="530" spans="1:1" ht="13.2" x14ac:dyDescent="0.25">
      <c r="A530" s="6"/>
    </row>
    <row r="531" spans="1:1" ht="13.2" x14ac:dyDescent="0.25">
      <c r="A531" s="6"/>
    </row>
    <row r="532" spans="1:1" ht="13.2" x14ac:dyDescent="0.25">
      <c r="A532" s="6"/>
    </row>
    <row r="533" spans="1:1" ht="13.2" x14ac:dyDescent="0.25">
      <c r="A533" s="6"/>
    </row>
    <row r="534" spans="1:1" ht="13.2" x14ac:dyDescent="0.25">
      <c r="A534" s="6"/>
    </row>
    <row r="535" spans="1:1" ht="13.2" x14ac:dyDescent="0.25">
      <c r="A535" s="6"/>
    </row>
    <row r="536" spans="1:1" ht="13.2" x14ac:dyDescent="0.25">
      <c r="A536" s="6"/>
    </row>
    <row r="537" spans="1:1" ht="13.2" x14ac:dyDescent="0.25">
      <c r="A537" s="6"/>
    </row>
    <row r="538" spans="1:1" ht="13.2" x14ac:dyDescent="0.25">
      <c r="A538" s="6"/>
    </row>
    <row r="539" spans="1:1" ht="13.2" x14ac:dyDescent="0.25">
      <c r="A539" s="6"/>
    </row>
    <row r="540" spans="1:1" ht="13.2" x14ac:dyDescent="0.25">
      <c r="A540" s="6"/>
    </row>
    <row r="541" spans="1:1" ht="13.2" x14ac:dyDescent="0.25">
      <c r="A541" s="6"/>
    </row>
    <row r="542" spans="1:1" ht="13.2" x14ac:dyDescent="0.25">
      <c r="A542" s="6"/>
    </row>
    <row r="543" spans="1:1" ht="13.2" x14ac:dyDescent="0.25">
      <c r="A543" s="6"/>
    </row>
    <row r="544" spans="1:1" ht="13.2" x14ac:dyDescent="0.25">
      <c r="A544" s="6"/>
    </row>
    <row r="545" spans="1:1" ht="13.2" x14ac:dyDescent="0.25">
      <c r="A545" s="6"/>
    </row>
    <row r="546" spans="1:1" ht="13.2" x14ac:dyDescent="0.25">
      <c r="A546" s="6"/>
    </row>
    <row r="547" spans="1:1" ht="13.2" x14ac:dyDescent="0.25">
      <c r="A547" s="6"/>
    </row>
    <row r="548" spans="1:1" ht="13.2" x14ac:dyDescent="0.25">
      <c r="A548" s="6"/>
    </row>
    <row r="549" spans="1:1" ht="13.2" x14ac:dyDescent="0.25">
      <c r="A549" s="6"/>
    </row>
    <row r="550" spans="1:1" ht="13.2" x14ac:dyDescent="0.25">
      <c r="A550" s="6"/>
    </row>
    <row r="551" spans="1:1" ht="13.2" x14ac:dyDescent="0.25">
      <c r="A551" s="6"/>
    </row>
    <row r="552" spans="1:1" ht="13.2" x14ac:dyDescent="0.25">
      <c r="A552" s="6"/>
    </row>
    <row r="553" spans="1:1" ht="13.2" x14ac:dyDescent="0.25">
      <c r="A553" s="6"/>
    </row>
    <row r="554" spans="1:1" ht="13.2" x14ac:dyDescent="0.25">
      <c r="A554" s="6"/>
    </row>
    <row r="555" spans="1:1" ht="13.2" x14ac:dyDescent="0.25">
      <c r="A555" s="6"/>
    </row>
    <row r="556" spans="1:1" ht="13.2" x14ac:dyDescent="0.25">
      <c r="A556" s="6"/>
    </row>
    <row r="557" spans="1:1" ht="13.2" x14ac:dyDescent="0.25">
      <c r="A557" s="6"/>
    </row>
    <row r="558" spans="1:1" ht="13.2" x14ac:dyDescent="0.25">
      <c r="A558" s="6"/>
    </row>
    <row r="559" spans="1:1" ht="13.2" x14ac:dyDescent="0.25">
      <c r="A559" s="6"/>
    </row>
    <row r="560" spans="1:1" ht="13.2" x14ac:dyDescent="0.25">
      <c r="A560" s="6"/>
    </row>
    <row r="561" spans="1:1" ht="13.2" x14ac:dyDescent="0.25">
      <c r="A561" s="6"/>
    </row>
    <row r="562" spans="1:1" ht="13.2" x14ac:dyDescent="0.25">
      <c r="A562" s="6"/>
    </row>
    <row r="563" spans="1:1" ht="13.2" x14ac:dyDescent="0.25">
      <c r="A563" s="6"/>
    </row>
    <row r="564" spans="1:1" ht="13.2" x14ac:dyDescent="0.25">
      <c r="A564" s="6"/>
    </row>
    <row r="565" spans="1:1" ht="13.2" x14ac:dyDescent="0.25">
      <c r="A565" s="6"/>
    </row>
    <row r="566" spans="1:1" ht="13.2" x14ac:dyDescent="0.25">
      <c r="A566" s="6"/>
    </row>
    <row r="567" spans="1:1" ht="13.2" x14ac:dyDescent="0.25">
      <c r="A567" s="6"/>
    </row>
    <row r="568" spans="1:1" ht="13.2" x14ac:dyDescent="0.25">
      <c r="A568" s="6"/>
    </row>
    <row r="569" spans="1:1" ht="13.2" x14ac:dyDescent="0.25">
      <c r="A569" s="6"/>
    </row>
    <row r="570" spans="1:1" ht="13.2" x14ac:dyDescent="0.25">
      <c r="A570" s="6"/>
    </row>
    <row r="571" spans="1:1" ht="13.2" x14ac:dyDescent="0.25">
      <c r="A571" s="6"/>
    </row>
    <row r="572" spans="1:1" ht="13.2" x14ac:dyDescent="0.25">
      <c r="A572" s="6"/>
    </row>
    <row r="573" spans="1:1" ht="13.2" x14ac:dyDescent="0.25">
      <c r="A573" s="6"/>
    </row>
    <row r="574" spans="1:1" ht="13.2" x14ac:dyDescent="0.25">
      <c r="A574" s="6"/>
    </row>
    <row r="575" spans="1:1" ht="13.2" x14ac:dyDescent="0.25">
      <c r="A575" s="6"/>
    </row>
    <row r="576" spans="1:1" ht="13.2" x14ac:dyDescent="0.25">
      <c r="A576" s="6"/>
    </row>
    <row r="577" spans="1:1" ht="13.2" x14ac:dyDescent="0.25">
      <c r="A577" s="6"/>
    </row>
    <row r="578" spans="1:1" ht="13.2" x14ac:dyDescent="0.25">
      <c r="A578" s="6"/>
    </row>
    <row r="579" spans="1:1" ht="13.2" x14ac:dyDescent="0.25">
      <c r="A579" s="6"/>
    </row>
    <row r="580" spans="1:1" ht="13.2" x14ac:dyDescent="0.25">
      <c r="A580" s="6"/>
    </row>
    <row r="581" spans="1:1" ht="13.2" x14ac:dyDescent="0.25">
      <c r="A581" s="6"/>
    </row>
    <row r="582" spans="1:1" ht="13.2" x14ac:dyDescent="0.25">
      <c r="A582" s="6"/>
    </row>
    <row r="583" spans="1:1" ht="13.2" x14ac:dyDescent="0.25">
      <c r="A583" s="6"/>
    </row>
    <row r="584" spans="1:1" ht="13.2" x14ac:dyDescent="0.25">
      <c r="A584" s="6"/>
    </row>
    <row r="585" spans="1:1" ht="13.2" x14ac:dyDescent="0.25">
      <c r="A585" s="6"/>
    </row>
    <row r="586" spans="1:1" ht="13.2" x14ac:dyDescent="0.25">
      <c r="A586" s="6"/>
    </row>
    <row r="587" spans="1:1" ht="13.2" x14ac:dyDescent="0.25">
      <c r="A587" s="6"/>
    </row>
    <row r="588" spans="1:1" ht="13.2" x14ac:dyDescent="0.25">
      <c r="A588" s="6"/>
    </row>
    <row r="589" spans="1:1" ht="13.2" x14ac:dyDescent="0.25">
      <c r="A589" s="6"/>
    </row>
    <row r="590" spans="1:1" ht="13.2" x14ac:dyDescent="0.25">
      <c r="A590" s="6"/>
    </row>
    <row r="591" spans="1:1" ht="13.2" x14ac:dyDescent="0.25">
      <c r="A591" s="6"/>
    </row>
    <row r="592" spans="1:1" ht="13.2" x14ac:dyDescent="0.25">
      <c r="A592" s="6"/>
    </row>
    <row r="593" spans="1:1" ht="13.2" x14ac:dyDescent="0.25">
      <c r="A593" s="6"/>
    </row>
    <row r="594" spans="1:1" ht="13.2" x14ac:dyDescent="0.25">
      <c r="A594" s="6"/>
    </row>
    <row r="595" spans="1:1" ht="13.2" x14ac:dyDescent="0.25">
      <c r="A595" s="6"/>
    </row>
    <row r="596" spans="1:1" ht="13.2" x14ac:dyDescent="0.25">
      <c r="A596" s="6"/>
    </row>
    <row r="597" spans="1:1" ht="13.2" x14ac:dyDescent="0.25">
      <c r="A597" s="6"/>
    </row>
    <row r="598" spans="1:1" ht="13.2" x14ac:dyDescent="0.25">
      <c r="A598" s="6"/>
    </row>
    <row r="599" spans="1:1" ht="13.2" x14ac:dyDescent="0.25">
      <c r="A599" s="6"/>
    </row>
    <row r="600" spans="1:1" ht="13.2" x14ac:dyDescent="0.25">
      <c r="A600" s="6"/>
    </row>
    <row r="601" spans="1:1" ht="13.2" x14ac:dyDescent="0.25">
      <c r="A601" s="6"/>
    </row>
    <row r="602" spans="1:1" ht="13.2" x14ac:dyDescent="0.25">
      <c r="A602" s="6"/>
    </row>
    <row r="603" spans="1:1" ht="13.2" x14ac:dyDescent="0.25">
      <c r="A603" s="6"/>
    </row>
    <row r="604" spans="1:1" ht="13.2" x14ac:dyDescent="0.25">
      <c r="A604" s="6"/>
    </row>
    <row r="605" spans="1:1" ht="13.2" x14ac:dyDescent="0.25">
      <c r="A605" s="6"/>
    </row>
    <row r="606" spans="1:1" ht="13.2" x14ac:dyDescent="0.25">
      <c r="A606" s="6"/>
    </row>
    <row r="607" spans="1:1" ht="13.2" x14ac:dyDescent="0.25">
      <c r="A607" s="6"/>
    </row>
    <row r="608" spans="1:1" ht="13.2" x14ac:dyDescent="0.25">
      <c r="A608" s="6"/>
    </row>
    <row r="609" spans="1:1" ht="13.2" x14ac:dyDescent="0.25">
      <c r="A609" s="6"/>
    </row>
    <row r="610" spans="1:1" ht="13.2" x14ac:dyDescent="0.25">
      <c r="A610" s="6"/>
    </row>
    <row r="611" spans="1:1" ht="13.2" x14ac:dyDescent="0.25">
      <c r="A611" s="6"/>
    </row>
    <row r="612" spans="1:1" ht="13.2" x14ac:dyDescent="0.25">
      <c r="A612" s="6"/>
    </row>
    <row r="613" spans="1:1" ht="13.2" x14ac:dyDescent="0.25">
      <c r="A613" s="6"/>
    </row>
    <row r="614" spans="1:1" ht="13.2" x14ac:dyDescent="0.25">
      <c r="A614" s="6"/>
    </row>
    <row r="615" spans="1:1" ht="13.2" x14ac:dyDescent="0.25">
      <c r="A615" s="6"/>
    </row>
    <row r="616" spans="1:1" ht="13.2" x14ac:dyDescent="0.25">
      <c r="A616" s="6"/>
    </row>
    <row r="617" spans="1:1" ht="13.2" x14ac:dyDescent="0.25">
      <c r="A617" s="6"/>
    </row>
    <row r="618" spans="1:1" ht="13.2" x14ac:dyDescent="0.25">
      <c r="A618" s="6"/>
    </row>
    <row r="619" spans="1:1" ht="13.2" x14ac:dyDescent="0.25">
      <c r="A619" s="6"/>
    </row>
    <row r="620" spans="1:1" ht="13.2" x14ac:dyDescent="0.25">
      <c r="A620" s="6"/>
    </row>
    <row r="621" spans="1:1" ht="13.2" x14ac:dyDescent="0.25">
      <c r="A621" s="6"/>
    </row>
    <row r="622" spans="1:1" ht="13.2" x14ac:dyDescent="0.25">
      <c r="A622" s="6"/>
    </row>
    <row r="623" spans="1:1" ht="13.2" x14ac:dyDescent="0.25">
      <c r="A623" s="6"/>
    </row>
    <row r="624" spans="1:1" ht="13.2" x14ac:dyDescent="0.25">
      <c r="A624" s="6"/>
    </row>
    <row r="625" spans="1:1" ht="13.2" x14ac:dyDescent="0.25">
      <c r="A625" s="6"/>
    </row>
    <row r="626" spans="1:1" ht="13.2" x14ac:dyDescent="0.25">
      <c r="A626" s="6"/>
    </row>
    <row r="627" spans="1:1" ht="13.2" x14ac:dyDescent="0.25">
      <c r="A627" s="6"/>
    </row>
    <row r="628" spans="1:1" ht="13.2" x14ac:dyDescent="0.25">
      <c r="A628" s="6"/>
    </row>
    <row r="629" spans="1:1" ht="13.2" x14ac:dyDescent="0.25">
      <c r="A629" s="6"/>
    </row>
    <row r="630" spans="1:1" ht="13.2" x14ac:dyDescent="0.25">
      <c r="A630" s="6"/>
    </row>
    <row r="631" spans="1:1" ht="13.2" x14ac:dyDescent="0.25">
      <c r="A631" s="6"/>
    </row>
    <row r="632" spans="1:1" ht="13.2" x14ac:dyDescent="0.25">
      <c r="A632" s="6"/>
    </row>
    <row r="633" spans="1:1" ht="13.2" x14ac:dyDescent="0.25">
      <c r="A633" s="6"/>
    </row>
    <row r="634" spans="1:1" ht="13.2" x14ac:dyDescent="0.25">
      <c r="A634" s="6"/>
    </row>
    <row r="635" spans="1:1" ht="13.2" x14ac:dyDescent="0.25">
      <c r="A635" s="6"/>
    </row>
    <row r="636" spans="1:1" ht="13.2" x14ac:dyDescent="0.25">
      <c r="A636" s="6"/>
    </row>
    <row r="637" spans="1:1" ht="13.2" x14ac:dyDescent="0.25">
      <c r="A637" s="6"/>
    </row>
    <row r="638" spans="1:1" ht="13.2" x14ac:dyDescent="0.25">
      <c r="A638" s="6"/>
    </row>
    <row r="639" spans="1:1" ht="13.2" x14ac:dyDescent="0.25">
      <c r="A639" s="6"/>
    </row>
    <row r="640" spans="1:1" ht="13.2" x14ac:dyDescent="0.25">
      <c r="A640" s="6"/>
    </row>
    <row r="641" spans="1:1" ht="13.2" x14ac:dyDescent="0.25">
      <c r="A641" s="6"/>
    </row>
    <row r="642" spans="1:1" ht="13.2" x14ac:dyDescent="0.25">
      <c r="A642" s="6"/>
    </row>
    <row r="643" spans="1:1" ht="13.2" x14ac:dyDescent="0.25">
      <c r="A643" s="6"/>
    </row>
    <row r="644" spans="1:1" ht="13.2" x14ac:dyDescent="0.25">
      <c r="A644" s="6"/>
    </row>
    <row r="645" spans="1:1" ht="13.2" x14ac:dyDescent="0.25">
      <c r="A645" s="6"/>
    </row>
    <row r="646" spans="1:1" ht="13.2" x14ac:dyDescent="0.25">
      <c r="A646" s="6"/>
    </row>
    <row r="647" spans="1:1" ht="13.2" x14ac:dyDescent="0.25">
      <c r="A647" s="6"/>
    </row>
    <row r="648" spans="1:1" ht="13.2" x14ac:dyDescent="0.25">
      <c r="A648" s="6"/>
    </row>
    <row r="649" spans="1:1" ht="13.2" x14ac:dyDescent="0.25">
      <c r="A649" s="6"/>
    </row>
    <row r="650" spans="1:1" ht="13.2" x14ac:dyDescent="0.25">
      <c r="A650" s="6"/>
    </row>
    <row r="651" spans="1:1" ht="13.2" x14ac:dyDescent="0.25">
      <c r="A651" s="6"/>
    </row>
    <row r="652" spans="1:1" ht="13.2" x14ac:dyDescent="0.25">
      <c r="A652" s="6"/>
    </row>
    <row r="653" spans="1:1" ht="13.2" x14ac:dyDescent="0.25">
      <c r="A653" s="6"/>
    </row>
    <row r="654" spans="1:1" ht="13.2" x14ac:dyDescent="0.25">
      <c r="A654" s="6"/>
    </row>
    <row r="655" spans="1:1" ht="13.2" x14ac:dyDescent="0.25">
      <c r="A655" s="6"/>
    </row>
    <row r="656" spans="1:1" ht="13.2" x14ac:dyDescent="0.25">
      <c r="A656" s="6"/>
    </row>
    <row r="657" spans="1:1" ht="13.2" x14ac:dyDescent="0.25">
      <c r="A657" s="6"/>
    </row>
    <row r="658" spans="1:1" ht="13.2" x14ac:dyDescent="0.25">
      <c r="A658" s="6"/>
    </row>
    <row r="659" spans="1:1" ht="13.2" x14ac:dyDescent="0.25">
      <c r="A659" s="6"/>
    </row>
    <row r="660" spans="1:1" ht="13.2" x14ac:dyDescent="0.25">
      <c r="A660" s="6"/>
    </row>
    <row r="661" spans="1:1" ht="13.2" x14ac:dyDescent="0.25">
      <c r="A661" s="6"/>
    </row>
    <row r="662" spans="1:1" ht="13.2" x14ac:dyDescent="0.25">
      <c r="A662" s="6"/>
    </row>
    <row r="663" spans="1:1" ht="13.2" x14ac:dyDescent="0.25">
      <c r="A663" s="6"/>
    </row>
    <row r="664" spans="1:1" ht="13.2" x14ac:dyDescent="0.25">
      <c r="A664" s="6"/>
    </row>
    <row r="665" spans="1:1" ht="13.2" x14ac:dyDescent="0.25">
      <c r="A665" s="6"/>
    </row>
    <row r="666" spans="1:1" ht="13.2" x14ac:dyDescent="0.25">
      <c r="A666" s="6"/>
    </row>
    <row r="667" spans="1:1" ht="13.2" x14ac:dyDescent="0.25">
      <c r="A667" s="6"/>
    </row>
    <row r="668" spans="1:1" ht="13.2" x14ac:dyDescent="0.25">
      <c r="A668" s="6"/>
    </row>
    <row r="669" spans="1:1" ht="13.2" x14ac:dyDescent="0.25">
      <c r="A669" s="6"/>
    </row>
    <row r="670" spans="1:1" ht="13.2" x14ac:dyDescent="0.25">
      <c r="A670" s="6"/>
    </row>
    <row r="671" spans="1:1" ht="13.2" x14ac:dyDescent="0.25">
      <c r="A671" s="6"/>
    </row>
    <row r="672" spans="1:1" ht="13.2" x14ac:dyDescent="0.25">
      <c r="A672" s="6"/>
    </row>
    <row r="673" spans="1:1" ht="13.2" x14ac:dyDescent="0.25">
      <c r="A673" s="6"/>
    </row>
    <row r="674" spans="1:1" ht="13.2" x14ac:dyDescent="0.25">
      <c r="A674" s="6"/>
    </row>
    <row r="675" spans="1:1" ht="13.2" x14ac:dyDescent="0.25">
      <c r="A675" s="6"/>
    </row>
    <row r="676" spans="1:1" ht="13.2" x14ac:dyDescent="0.25">
      <c r="A676" s="6"/>
    </row>
    <row r="677" spans="1:1" ht="13.2" x14ac:dyDescent="0.25">
      <c r="A677" s="6"/>
    </row>
    <row r="678" spans="1:1" ht="13.2" x14ac:dyDescent="0.25">
      <c r="A678" s="6"/>
    </row>
    <row r="679" spans="1:1" ht="13.2" x14ac:dyDescent="0.25">
      <c r="A679" s="6"/>
    </row>
    <row r="680" spans="1:1" ht="13.2" x14ac:dyDescent="0.25">
      <c r="A680" s="6"/>
    </row>
    <row r="681" spans="1:1" ht="13.2" x14ac:dyDescent="0.25">
      <c r="A681" s="6"/>
    </row>
    <row r="682" spans="1:1" ht="13.2" x14ac:dyDescent="0.25">
      <c r="A682" s="6"/>
    </row>
    <row r="683" spans="1:1" ht="13.2" x14ac:dyDescent="0.25">
      <c r="A683" s="6"/>
    </row>
    <row r="684" spans="1:1" ht="13.2" x14ac:dyDescent="0.25">
      <c r="A684" s="6"/>
    </row>
    <row r="685" spans="1:1" ht="13.2" x14ac:dyDescent="0.25">
      <c r="A685" s="6"/>
    </row>
    <row r="686" spans="1:1" ht="13.2" x14ac:dyDescent="0.25">
      <c r="A686" s="6"/>
    </row>
    <row r="687" spans="1:1" ht="13.2" x14ac:dyDescent="0.25">
      <c r="A687" s="6"/>
    </row>
    <row r="688" spans="1:1" ht="13.2" x14ac:dyDescent="0.25">
      <c r="A688" s="6"/>
    </row>
    <row r="689" spans="1:1" ht="13.2" x14ac:dyDescent="0.25">
      <c r="A689" s="6"/>
    </row>
    <row r="690" spans="1:1" ht="13.2" x14ac:dyDescent="0.25">
      <c r="A690" s="6"/>
    </row>
    <row r="691" spans="1:1" ht="13.2" x14ac:dyDescent="0.25">
      <c r="A691" s="6"/>
    </row>
    <row r="692" spans="1:1" ht="13.2" x14ac:dyDescent="0.25">
      <c r="A692" s="6"/>
    </row>
    <row r="693" spans="1:1" ht="13.2" x14ac:dyDescent="0.25">
      <c r="A693" s="6"/>
    </row>
    <row r="694" spans="1:1" ht="13.2" x14ac:dyDescent="0.25">
      <c r="A694" s="6"/>
    </row>
    <row r="695" spans="1:1" ht="13.2" x14ac:dyDescent="0.25">
      <c r="A695" s="6"/>
    </row>
    <row r="696" spans="1:1" ht="13.2" x14ac:dyDescent="0.25">
      <c r="A696" s="6"/>
    </row>
    <row r="697" spans="1:1" ht="13.2" x14ac:dyDescent="0.25">
      <c r="A697" s="6"/>
    </row>
    <row r="698" spans="1:1" ht="13.2" x14ac:dyDescent="0.25">
      <c r="A698" s="6"/>
    </row>
    <row r="699" spans="1:1" ht="13.2" x14ac:dyDescent="0.25">
      <c r="A699" s="6"/>
    </row>
    <row r="700" spans="1:1" ht="13.2" x14ac:dyDescent="0.25">
      <c r="A700" s="6"/>
    </row>
    <row r="701" spans="1:1" ht="13.2" x14ac:dyDescent="0.25">
      <c r="A701" s="6"/>
    </row>
    <row r="702" spans="1:1" ht="13.2" x14ac:dyDescent="0.25">
      <c r="A702" s="6"/>
    </row>
    <row r="703" spans="1:1" ht="13.2" x14ac:dyDescent="0.25">
      <c r="A703" s="6"/>
    </row>
    <row r="704" spans="1:1" ht="13.2" x14ac:dyDescent="0.25">
      <c r="A704" s="6"/>
    </row>
    <row r="705" spans="1:1" ht="13.2" x14ac:dyDescent="0.25">
      <c r="A705" s="6"/>
    </row>
    <row r="706" spans="1:1" ht="13.2" x14ac:dyDescent="0.25">
      <c r="A706" s="6"/>
    </row>
    <row r="707" spans="1:1" ht="13.2" x14ac:dyDescent="0.25">
      <c r="A707" s="6"/>
    </row>
    <row r="708" spans="1:1" ht="13.2" x14ac:dyDescent="0.25">
      <c r="A708" s="6"/>
    </row>
    <row r="709" spans="1:1" ht="13.2" x14ac:dyDescent="0.25">
      <c r="A709" s="6"/>
    </row>
    <row r="710" spans="1:1" ht="13.2" x14ac:dyDescent="0.25">
      <c r="A710" s="6"/>
    </row>
    <row r="711" spans="1:1" ht="13.2" x14ac:dyDescent="0.25">
      <c r="A711" s="6"/>
    </row>
    <row r="712" spans="1:1" ht="13.2" x14ac:dyDescent="0.25">
      <c r="A712" s="6"/>
    </row>
    <row r="713" spans="1:1" ht="13.2" x14ac:dyDescent="0.25">
      <c r="A713" s="6"/>
    </row>
    <row r="714" spans="1:1" ht="13.2" x14ac:dyDescent="0.25">
      <c r="A714" s="6"/>
    </row>
    <row r="715" spans="1:1" ht="13.2" x14ac:dyDescent="0.25">
      <c r="A715" s="6"/>
    </row>
    <row r="716" spans="1:1" ht="13.2" x14ac:dyDescent="0.25">
      <c r="A716" s="6"/>
    </row>
    <row r="717" spans="1:1" ht="13.2" x14ac:dyDescent="0.25">
      <c r="A717" s="6"/>
    </row>
    <row r="718" spans="1:1" ht="13.2" x14ac:dyDescent="0.25">
      <c r="A718" s="6"/>
    </row>
    <row r="719" spans="1:1" ht="13.2" x14ac:dyDescent="0.25">
      <c r="A719" s="6"/>
    </row>
    <row r="720" spans="1:1" ht="13.2" x14ac:dyDescent="0.25">
      <c r="A720" s="6"/>
    </row>
    <row r="721" spans="1:1" ht="13.2" x14ac:dyDescent="0.25">
      <c r="A721" s="6"/>
    </row>
    <row r="722" spans="1:1" ht="13.2" x14ac:dyDescent="0.25">
      <c r="A722" s="6"/>
    </row>
    <row r="723" spans="1:1" ht="13.2" x14ac:dyDescent="0.25">
      <c r="A723" s="6"/>
    </row>
    <row r="724" spans="1:1" ht="13.2" x14ac:dyDescent="0.25">
      <c r="A724" s="6"/>
    </row>
    <row r="725" spans="1:1" ht="13.2" x14ac:dyDescent="0.25">
      <c r="A725" s="6"/>
    </row>
    <row r="726" spans="1:1" ht="13.2" x14ac:dyDescent="0.25">
      <c r="A726" s="6"/>
    </row>
    <row r="727" spans="1:1" ht="13.2" x14ac:dyDescent="0.25">
      <c r="A727" s="6"/>
    </row>
    <row r="728" spans="1:1" ht="13.2" x14ac:dyDescent="0.25">
      <c r="A728" s="6"/>
    </row>
    <row r="729" spans="1:1" ht="13.2" x14ac:dyDescent="0.25">
      <c r="A729" s="6"/>
    </row>
    <row r="730" spans="1:1" ht="13.2" x14ac:dyDescent="0.25">
      <c r="A730" s="6"/>
    </row>
    <row r="731" spans="1:1" ht="13.2" x14ac:dyDescent="0.25">
      <c r="A731" s="6"/>
    </row>
    <row r="732" spans="1:1" ht="13.2" x14ac:dyDescent="0.25">
      <c r="A732" s="6"/>
    </row>
    <row r="733" spans="1:1" ht="13.2" x14ac:dyDescent="0.25">
      <c r="A733" s="6"/>
    </row>
    <row r="734" spans="1:1" ht="13.2" x14ac:dyDescent="0.25">
      <c r="A734" s="6"/>
    </row>
    <row r="735" spans="1:1" ht="13.2" x14ac:dyDescent="0.25">
      <c r="A735" s="6"/>
    </row>
    <row r="736" spans="1:1" ht="13.2" x14ac:dyDescent="0.25">
      <c r="A736" s="6"/>
    </row>
    <row r="737" spans="1:1" ht="13.2" x14ac:dyDescent="0.25">
      <c r="A737" s="6"/>
    </row>
    <row r="738" spans="1:1" ht="13.2" x14ac:dyDescent="0.25">
      <c r="A738" s="6"/>
    </row>
    <row r="739" spans="1:1" ht="13.2" x14ac:dyDescent="0.25">
      <c r="A739" s="6"/>
    </row>
    <row r="740" spans="1:1" ht="13.2" x14ac:dyDescent="0.25">
      <c r="A740" s="6"/>
    </row>
    <row r="741" spans="1:1" ht="13.2" x14ac:dyDescent="0.25">
      <c r="A741" s="6"/>
    </row>
    <row r="742" spans="1:1" ht="13.2" x14ac:dyDescent="0.25">
      <c r="A742" s="6"/>
    </row>
    <row r="743" spans="1:1" ht="13.2" x14ac:dyDescent="0.25">
      <c r="A743" s="6"/>
    </row>
    <row r="744" spans="1:1" ht="13.2" x14ac:dyDescent="0.25">
      <c r="A744" s="6"/>
    </row>
    <row r="745" spans="1:1" ht="13.2" x14ac:dyDescent="0.25">
      <c r="A745" s="6"/>
    </row>
    <row r="746" spans="1:1" ht="13.2" x14ac:dyDescent="0.25">
      <c r="A746" s="6"/>
    </row>
    <row r="747" spans="1:1" ht="13.2" x14ac:dyDescent="0.25">
      <c r="A747" s="6"/>
    </row>
    <row r="748" spans="1:1" ht="13.2" x14ac:dyDescent="0.25">
      <c r="A748" s="6"/>
    </row>
    <row r="749" spans="1:1" ht="13.2" x14ac:dyDescent="0.25">
      <c r="A749" s="6"/>
    </row>
    <row r="750" spans="1:1" ht="13.2" x14ac:dyDescent="0.25">
      <c r="A750" s="6"/>
    </row>
    <row r="751" spans="1:1" ht="13.2" x14ac:dyDescent="0.25">
      <c r="A751" s="6"/>
    </row>
    <row r="752" spans="1:1" ht="13.2" x14ac:dyDescent="0.25">
      <c r="A752" s="6"/>
    </row>
    <row r="753" spans="1:1" ht="13.2" x14ac:dyDescent="0.25">
      <c r="A753" s="6"/>
    </row>
    <row r="754" spans="1:1" ht="13.2" x14ac:dyDescent="0.25">
      <c r="A754" s="6"/>
    </row>
    <row r="755" spans="1:1" ht="13.2" x14ac:dyDescent="0.25">
      <c r="A755" s="6"/>
    </row>
    <row r="756" spans="1:1" ht="13.2" x14ac:dyDescent="0.25">
      <c r="A756" s="6"/>
    </row>
    <row r="757" spans="1:1" ht="13.2" x14ac:dyDescent="0.25">
      <c r="A757" s="6"/>
    </row>
    <row r="758" spans="1:1" ht="13.2" x14ac:dyDescent="0.25">
      <c r="A758" s="6"/>
    </row>
    <row r="759" spans="1:1" ht="13.2" x14ac:dyDescent="0.25">
      <c r="A759" s="6"/>
    </row>
    <row r="760" spans="1:1" ht="13.2" x14ac:dyDescent="0.25">
      <c r="A760" s="6"/>
    </row>
    <row r="761" spans="1:1" ht="13.2" x14ac:dyDescent="0.25">
      <c r="A761" s="6"/>
    </row>
    <row r="762" spans="1:1" ht="13.2" x14ac:dyDescent="0.25">
      <c r="A762" s="6"/>
    </row>
    <row r="763" spans="1:1" ht="13.2" x14ac:dyDescent="0.25">
      <c r="A763" s="6"/>
    </row>
    <row r="764" spans="1:1" ht="13.2" x14ac:dyDescent="0.25">
      <c r="A764" s="6"/>
    </row>
    <row r="765" spans="1:1" ht="13.2" x14ac:dyDescent="0.25">
      <c r="A765" s="6"/>
    </row>
    <row r="766" spans="1:1" ht="13.2" x14ac:dyDescent="0.25">
      <c r="A766" s="6"/>
    </row>
    <row r="767" spans="1:1" ht="13.2" x14ac:dyDescent="0.25">
      <c r="A767" s="6"/>
    </row>
    <row r="768" spans="1:1" ht="13.2" x14ac:dyDescent="0.25">
      <c r="A768" s="6"/>
    </row>
    <row r="769" spans="1:1" ht="13.2" x14ac:dyDescent="0.25">
      <c r="A769" s="6"/>
    </row>
    <row r="770" spans="1:1" ht="13.2" x14ac:dyDescent="0.25">
      <c r="A770" s="6"/>
    </row>
    <row r="771" spans="1:1" ht="13.2" x14ac:dyDescent="0.25">
      <c r="A771" s="6"/>
    </row>
    <row r="772" spans="1:1" ht="13.2" x14ac:dyDescent="0.25">
      <c r="A772" s="6"/>
    </row>
    <row r="773" spans="1:1" ht="13.2" x14ac:dyDescent="0.25">
      <c r="A773" s="6"/>
    </row>
    <row r="774" spans="1:1" ht="13.2" x14ac:dyDescent="0.25">
      <c r="A774" s="6"/>
    </row>
    <row r="775" spans="1:1" ht="13.2" x14ac:dyDescent="0.25">
      <c r="A775" s="6"/>
    </row>
    <row r="776" spans="1:1" ht="13.2" x14ac:dyDescent="0.25">
      <c r="A776" s="6"/>
    </row>
    <row r="777" spans="1:1" ht="13.2" x14ac:dyDescent="0.25">
      <c r="A777" s="6"/>
    </row>
    <row r="778" spans="1:1" ht="13.2" x14ac:dyDescent="0.25">
      <c r="A778" s="6"/>
    </row>
    <row r="779" spans="1:1" ht="13.2" x14ac:dyDescent="0.25">
      <c r="A779" s="6"/>
    </row>
    <row r="780" spans="1:1" ht="13.2" x14ac:dyDescent="0.25">
      <c r="A780" s="6"/>
    </row>
    <row r="781" spans="1:1" ht="13.2" x14ac:dyDescent="0.25">
      <c r="A781" s="6"/>
    </row>
    <row r="782" spans="1:1" ht="13.2" x14ac:dyDescent="0.25">
      <c r="A782" s="6"/>
    </row>
    <row r="783" spans="1:1" ht="13.2" x14ac:dyDescent="0.25">
      <c r="A783" s="6"/>
    </row>
    <row r="784" spans="1:1" ht="13.2" x14ac:dyDescent="0.25">
      <c r="A784" s="6"/>
    </row>
    <row r="785" spans="1:1" ht="13.2" x14ac:dyDescent="0.25">
      <c r="A785" s="6"/>
    </row>
    <row r="786" spans="1:1" ht="13.2" x14ac:dyDescent="0.25">
      <c r="A786" s="6"/>
    </row>
    <row r="787" spans="1:1" ht="13.2" x14ac:dyDescent="0.25">
      <c r="A787" s="6"/>
    </row>
    <row r="788" spans="1:1" ht="13.2" x14ac:dyDescent="0.25">
      <c r="A788" s="6"/>
    </row>
    <row r="789" spans="1:1" ht="13.2" x14ac:dyDescent="0.25">
      <c r="A789" s="6"/>
    </row>
    <row r="790" spans="1:1" ht="13.2" x14ac:dyDescent="0.25">
      <c r="A790" s="6"/>
    </row>
    <row r="791" spans="1:1" ht="13.2" x14ac:dyDescent="0.25">
      <c r="A791" s="6"/>
    </row>
    <row r="792" spans="1:1" ht="13.2" x14ac:dyDescent="0.25">
      <c r="A792" s="6"/>
    </row>
    <row r="793" spans="1:1" ht="13.2" x14ac:dyDescent="0.25">
      <c r="A793" s="6"/>
    </row>
    <row r="794" spans="1:1" ht="13.2" x14ac:dyDescent="0.25">
      <c r="A794" s="6"/>
    </row>
    <row r="795" spans="1:1" ht="13.2" x14ac:dyDescent="0.25">
      <c r="A795" s="6"/>
    </row>
    <row r="796" spans="1:1" ht="13.2" x14ac:dyDescent="0.25">
      <c r="A796" s="6"/>
    </row>
    <row r="797" spans="1:1" ht="13.2" x14ac:dyDescent="0.25">
      <c r="A797" s="6"/>
    </row>
    <row r="798" spans="1:1" ht="13.2" x14ac:dyDescent="0.25">
      <c r="A798" s="6"/>
    </row>
    <row r="799" spans="1:1" ht="13.2" x14ac:dyDescent="0.25">
      <c r="A799" s="6"/>
    </row>
    <row r="800" spans="1:1" ht="13.2" x14ac:dyDescent="0.25">
      <c r="A800" s="6"/>
    </row>
    <row r="801" spans="1:1" ht="13.2" x14ac:dyDescent="0.25">
      <c r="A801" s="6"/>
    </row>
    <row r="802" spans="1:1" ht="13.2" x14ac:dyDescent="0.25">
      <c r="A802" s="6"/>
    </row>
    <row r="803" spans="1:1" ht="13.2" x14ac:dyDescent="0.25">
      <c r="A803" s="6"/>
    </row>
    <row r="804" spans="1:1" ht="13.2" x14ac:dyDescent="0.25">
      <c r="A804" s="6"/>
    </row>
    <row r="805" spans="1:1" ht="13.2" x14ac:dyDescent="0.25">
      <c r="A805" s="6"/>
    </row>
    <row r="806" spans="1:1" ht="13.2" x14ac:dyDescent="0.25">
      <c r="A806" s="6"/>
    </row>
    <row r="807" spans="1:1" ht="13.2" x14ac:dyDescent="0.25">
      <c r="A807" s="6"/>
    </row>
    <row r="808" spans="1:1" ht="13.2" x14ac:dyDescent="0.25">
      <c r="A808" s="6"/>
    </row>
    <row r="809" spans="1:1" ht="13.2" x14ac:dyDescent="0.25">
      <c r="A809" s="6"/>
    </row>
  </sheetData>
  <autoFilter ref="A8:L19" xr:uid="{00000000-0001-0000-0000-000000000000}">
    <sortState xmlns:xlrd2="http://schemas.microsoft.com/office/spreadsheetml/2017/richdata2" ref="A9:L19">
      <sortCondition ref="E8:E19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8EB8315-0673-4FA6-A615-C4D2BAEBCB2F}">
          <x14:formula1>
            <xm:f>database!$I88:$BB88</xm:f>
          </x14:formula1>
          <xm:sqref>D18 D9:D16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D8D7-BB3D-4571-9637-E189D0994765}">
  <sheetPr>
    <outlinePr summaryBelow="0" summaryRight="0"/>
  </sheetPr>
  <dimension ref="A1:K804"/>
  <sheetViews>
    <sheetView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G18" sqref="G18"/>
    </sheetView>
  </sheetViews>
  <sheetFormatPr defaultColWidth="12.5546875" defaultRowHeight="15.75" customHeight="1" x14ac:dyDescent="0.25"/>
  <cols>
    <col min="1" max="1" width="8" customWidth="1"/>
    <col min="2" max="2" width="32" customWidth="1"/>
    <col min="3" max="3" width="10" bestFit="1" customWidth="1"/>
    <col min="4" max="4" width="22.44140625" hidden="1" customWidth="1"/>
    <col min="5" max="5" width="27" style="23" bestFit="1" customWidth="1"/>
    <col min="6" max="6" width="13.109375" style="23" bestFit="1" customWidth="1"/>
    <col min="7" max="8" width="9.44140625" style="23" bestFit="1" customWidth="1"/>
    <col min="9" max="9" width="16.109375" style="23" bestFit="1" customWidth="1"/>
    <col min="10" max="10" width="22.33203125" style="23" bestFit="1" customWidth="1"/>
    <col min="11" max="11" width="10.6640625" style="23" bestFit="1" customWidth="1"/>
  </cols>
  <sheetData>
    <row r="1" spans="1:11" ht="15.75" customHeight="1" x14ac:dyDescent="0.25">
      <c r="A1" s="1" t="s">
        <v>0</v>
      </c>
    </row>
    <row r="2" spans="1:11" ht="15.75" customHeight="1" x14ac:dyDescent="0.25">
      <c r="A2" s="1" t="s">
        <v>259</v>
      </c>
    </row>
    <row r="3" spans="1:11" ht="15.75" customHeight="1" x14ac:dyDescent="0.25">
      <c r="A3" s="1" t="s">
        <v>1</v>
      </c>
    </row>
    <row r="4" spans="1:11" ht="15.75" customHeight="1" x14ac:dyDescent="0.25">
      <c r="A4" s="1" t="s">
        <v>2</v>
      </c>
    </row>
    <row r="5" spans="1:11" ht="15.75" customHeight="1" x14ac:dyDescent="0.25">
      <c r="A5" s="1" t="s">
        <v>3</v>
      </c>
    </row>
    <row r="6" spans="1:11" ht="15.75" customHeight="1" x14ac:dyDescent="0.25">
      <c r="A6" s="1" t="s">
        <v>4</v>
      </c>
    </row>
    <row r="7" spans="1:11" ht="15.75" customHeight="1" x14ac:dyDescent="0.25">
      <c r="E7" s="24"/>
      <c r="G7" s="25"/>
      <c r="H7" s="25"/>
      <c r="I7" s="25"/>
      <c r="K7" s="25"/>
    </row>
    <row r="8" spans="1:11" ht="15.75" customHeight="1" x14ac:dyDescent="0.25">
      <c r="A8" s="2" t="s">
        <v>5</v>
      </c>
      <c r="B8" s="2" t="s">
        <v>6</v>
      </c>
      <c r="C8" s="2" t="s">
        <v>7</v>
      </c>
      <c r="D8" s="2" t="s">
        <v>8</v>
      </c>
      <c r="E8" s="26" t="s">
        <v>9</v>
      </c>
      <c r="F8" s="27" t="s">
        <v>10</v>
      </c>
      <c r="G8" s="28" t="s">
        <v>12</v>
      </c>
      <c r="H8" s="28" t="s">
        <v>12</v>
      </c>
      <c r="I8" s="28" t="s">
        <v>246</v>
      </c>
      <c r="J8" s="27" t="s">
        <v>256</v>
      </c>
      <c r="K8" s="28" t="s">
        <v>248</v>
      </c>
    </row>
    <row r="9" spans="1:11" ht="15.75" customHeight="1" x14ac:dyDescent="0.25">
      <c r="A9" s="3">
        <v>1</v>
      </c>
      <c r="B9" s="4" t="s">
        <v>24</v>
      </c>
      <c r="C9" s="4">
        <v>245210016</v>
      </c>
      <c r="D9" s="4" t="s">
        <v>25</v>
      </c>
      <c r="E9" s="29" t="s">
        <v>26</v>
      </c>
      <c r="F9" s="30" t="s">
        <v>130</v>
      </c>
      <c r="G9" s="31">
        <v>3</v>
      </c>
      <c r="H9" s="31"/>
      <c r="I9" s="31"/>
      <c r="J9" s="30" t="s">
        <v>261</v>
      </c>
      <c r="K9" s="31" t="s">
        <v>255</v>
      </c>
    </row>
    <row r="10" spans="1:11" ht="15.75" customHeight="1" x14ac:dyDescent="0.25">
      <c r="A10" s="3">
        <v>2</v>
      </c>
      <c r="B10" s="4" t="s">
        <v>28</v>
      </c>
      <c r="C10" s="4">
        <v>245210004</v>
      </c>
      <c r="D10" s="4" t="s">
        <v>25</v>
      </c>
      <c r="E10" s="29" t="s">
        <v>26</v>
      </c>
      <c r="F10" s="30" t="s">
        <v>130</v>
      </c>
      <c r="G10" s="31">
        <v>4</v>
      </c>
      <c r="H10" s="31"/>
      <c r="I10" s="31"/>
      <c r="J10" s="30" t="s">
        <v>261</v>
      </c>
      <c r="K10" s="31" t="s">
        <v>255</v>
      </c>
    </row>
    <row r="11" spans="1:11" ht="15.75" customHeight="1" x14ac:dyDescent="0.25">
      <c r="A11" s="3">
        <v>3</v>
      </c>
      <c r="B11" s="4" t="s">
        <v>40</v>
      </c>
      <c r="C11" s="4">
        <v>245210013</v>
      </c>
      <c r="D11" s="4" t="s">
        <v>25</v>
      </c>
      <c r="E11" s="29" t="s">
        <v>26</v>
      </c>
      <c r="F11" s="30" t="s">
        <v>130</v>
      </c>
      <c r="G11" s="31">
        <v>4</v>
      </c>
      <c r="H11" s="31"/>
      <c r="I11" s="31"/>
      <c r="J11" s="30" t="s">
        <v>261</v>
      </c>
      <c r="K11" s="31" t="s">
        <v>255</v>
      </c>
    </row>
    <row r="12" spans="1:11" ht="15.75" customHeight="1" x14ac:dyDescent="0.25">
      <c r="A12" s="3">
        <v>4</v>
      </c>
      <c r="B12" s="4" t="s">
        <v>24</v>
      </c>
      <c r="C12" s="4">
        <v>245210016</v>
      </c>
      <c r="D12" s="4" t="s">
        <v>25</v>
      </c>
      <c r="E12" s="29" t="s">
        <v>27</v>
      </c>
      <c r="F12" s="30" t="s">
        <v>130</v>
      </c>
      <c r="G12" s="31">
        <v>3</v>
      </c>
      <c r="H12" s="31"/>
      <c r="I12" s="31"/>
      <c r="J12" s="30" t="s">
        <v>257</v>
      </c>
      <c r="K12" s="31" t="s">
        <v>255</v>
      </c>
    </row>
    <row r="13" spans="1:11" ht="15.75" customHeight="1" x14ac:dyDescent="0.25">
      <c r="A13" s="3">
        <v>5</v>
      </c>
      <c r="B13" s="4" t="s">
        <v>40</v>
      </c>
      <c r="C13" s="4">
        <v>245210013</v>
      </c>
      <c r="D13" s="4" t="s">
        <v>25</v>
      </c>
      <c r="E13" s="29" t="s">
        <v>27</v>
      </c>
      <c r="F13" s="30" t="s">
        <v>130</v>
      </c>
      <c r="G13" s="31">
        <v>4</v>
      </c>
      <c r="H13" s="31"/>
      <c r="I13" s="31"/>
      <c r="J13" s="30" t="s">
        <v>257</v>
      </c>
      <c r="K13" s="31" t="s">
        <v>255</v>
      </c>
    </row>
    <row r="14" spans="1:11" ht="15.75" customHeight="1" x14ac:dyDescent="0.25">
      <c r="A14" s="3">
        <v>6</v>
      </c>
      <c r="B14" s="4" t="s">
        <v>104</v>
      </c>
      <c r="C14" s="4">
        <v>245210003</v>
      </c>
      <c r="D14" s="4" t="s">
        <v>25</v>
      </c>
      <c r="E14" s="29" t="s">
        <v>27</v>
      </c>
      <c r="F14" s="30" t="s">
        <v>130</v>
      </c>
      <c r="G14" s="31">
        <v>5</v>
      </c>
      <c r="H14" s="31"/>
      <c r="I14" s="31"/>
      <c r="J14" s="30" t="s">
        <v>257</v>
      </c>
      <c r="K14" s="31" t="s">
        <v>255</v>
      </c>
    </row>
    <row r="15" spans="1:11" ht="15.75" customHeight="1" x14ac:dyDescent="0.25">
      <c r="A15" s="6"/>
    </row>
    <row r="16" spans="1:11" ht="15.75" customHeight="1" x14ac:dyDescent="0.25">
      <c r="A16" s="6"/>
    </row>
    <row r="17" spans="1:1" ht="15.75" customHeight="1" x14ac:dyDescent="0.25">
      <c r="A17" s="6"/>
    </row>
    <row r="18" spans="1:1" ht="15.75" customHeight="1" x14ac:dyDescent="0.25">
      <c r="A18" s="6"/>
    </row>
    <row r="19" spans="1:1" ht="15.75" customHeight="1" x14ac:dyDescent="0.25">
      <c r="A19" s="6"/>
    </row>
    <row r="20" spans="1:1" ht="15.75" customHeight="1" x14ac:dyDescent="0.25">
      <c r="A20" s="6"/>
    </row>
    <row r="21" spans="1:1" ht="15.75" customHeight="1" x14ac:dyDescent="0.25">
      <c r="A21" s="6"/>
    </row>
    <row r="22" spans="1:1" ht="15.75" customHeight="1" x14ac:dyDescent="0.25">
      <c r="A22" s="6"/>
    </row>
    <row r="23" spans="1:1" ht="15.75" customHeight="1" x14ac:dyDescent="0.25">
      <c r="A23" s="6"/>
    </row>
    <row r="24" spans="1:1" ht="15.75" customHeight="1" x14ac:dyDescent="0.25">
      <c r="A24" s="6"/>
    </row>
    <row r="25" spans="1:1" ht="15.75" customHeight="1" x14ac:dyDescent="0.25">
      <c r="A25" s="6"/>
    </row>
    <row r="26" spans="1:1" ht="15.75" customHeight="1" x14ac:dyDescent="0.25">
      <c r="A26" s="6"/>
    </row>
    <row r="27" spans="1:1" ht="15.75" customHeight="1" x14ac:dyDescent="0.25">
      <c r="A27" s="6"/>
    </row>
    <row r="28" spans="1:1" ht="15.75" customHeight="1" x14ac:dyDescent="0.25">
      <c r="A28" s="6"/>
    </row>
    <row r="29" spans="1:1" ht="15.75" customHeight="1" x14ac:dyDescent="0.25">
      <c r="A29" s="6"/>
    </row>
    <row r="30" spans="1:1" ht="15.75" customHeight="1" x14ac:dyDescent="0.25">
      <c r="A30" s="6"/>
    </row>
    <row r="31" spans="1:1" ht="15.75" customHeight="1" x14ac:dyDescent="0.25">
      <c r="A31" s="6"/>
    </row>
    <row r="32" spans="1:1" ht="15.75" customHeight="1" x14ac:dyDescent="0.25">
      <c r="A32" s="6"/>
    </row>
    <row r="33" spans="1:1" ht="13.2" x14ac:dyDescent="0.25">
      <c r="A33" s="6"/>
    </row>
    <row r="34" spans="1:1" ht="13.2" x14ac:dyDescent="0.25">
      <c r="A34" s="6"/>
    </row>
    <row r="35" spans="1:1" ht="13.2" x14ac:dyDescent="0.25">
      <c r="A35" s="6"/>
    </row>
    <row r="36" spans="1:1" ht="13.2" x14ac:dyDescent="0.25">
      <c r="A36" s="6"/>
    </row>
    <row r="37" spans="1:1" ht="13.2" x14ac:dyDescent="0.25">
      <c r="A37" s="6"/>
    </row>
    <row r="38" spans="1:1" ht="13.2" x14ac:dyDescent="0.25">
      <c r="A38" s="6"/>
    </row>
    <row r="39" spans="1:1" ht="13.2" x14ac:dyDescent="0.25">
      <c r="A39" s="6"/>
    </row>
    <row r="40" spans="1:1" ht="13.2" x14ac:dyDescent="0.25">
      <c r="A40" s="6"/>
    </row>
    <row r="41" spans="1:1" ht="13.2" x14ac:dyDescent="0.25">
      <c r="A41" s="6"/>
    </row>
    <row r="42" spans="1:1" ht="13.2" x14ac:dyDescent="0.25">
      <c r="A42" s="6"/>
    </row>
    <row r="43" spans="1:1" ht="13.2" x14ac:dyDescent="0.25">
      <c r="A43" s="6"/>
    </row>
    <row r="44" spans="1:1" ht="13.2" x14ac:dyDescent="0.25">
      <c r="A44" s="6"/>
    </row>
    <row r="45" spans="1:1" ht="13.2" x14ac:dyDescent="0.25">
      <c r="A45" s="6"/>
    </row>
    <row r="46" spans="1:1" ht="13.2" x14ac:dyDescent="0.25">
      <c r="A46" s="6"/>
    </row>
    <row r="47" spans="1:1" ht="13.2" x14ac:dyDescent="0.25">
      <c r="A47" s="6"/>
    </row>
    <row r="48" spans="1:1" ht="13.2" x14ac:dyDescent="0.25">
      <c r="A48" s="6"/>
    </row>
    <row r="49" spans="1:1" ht="13.2" x14ac:dyDescent="0.25">
      <c r="A49" s="6"/>
    </row>
    <row r="50" spans="1:1" ht="13.2" x14ac:dyDescent="0.25">
      <c r="A50" s="6"/>
    </row>
    <row r="51" spans="1:1" ht="13.2" x14ac:dyDescent="0.25">
      <c r="A51" s="6"/>
    </row>
    <row r="52" spans="1:1" ht="13.2" x14ac:dyDescent="0.25">
      <c r="A52" s="6"/>
    </row>
    <row r="53" spans="1:1" ht="13.2" x14ac:dyDescent="0.25">
      <c r="A53" s="6"/>
    </row>
    <row r="54" spans="1:1" ht="13.2" x14ac:dyDescent="0.25">
      <c r="A54" s="6"/>
    </row>
    <row r="55" spans="1:1" ht="13.2" x14ac:dyDescent="0.25">
      <c r="A55" s="6"/>
    </row>
    <row r="56" spans="1:1" ht="13.2" x14ac:dyDescent="0.25">
      <c r="A56" s="6"/>
    </row>
    <row r="57" spans="1:1" ht="13.2" x14ac:dyDescent="0.25">
      <c r="A57" s="6"/>
    </row>
    <row r="58" spans="1:1" ht="13.2" x14ac:dyDescent="0.25">
      <c r="A58" s="6"/>
    </row>
    <row r="59" spans="1:1" ht="13.2" x14ac:dyDescent="0.25">
      <c r="A59" s="6"/>
    </row>
    <row r="60" spans="1:1" ht="13.2" x14ac:dyDescent="0.25">
      <c r="A60" s="6"/>
    </row>
    <row r="61" spans="1:1" ht="13.2" x14ac:dyDescent="0.25">
      <c r="A61" s="6"/>
    </row>
    <row r="62" spans="1:1" ht="13.2" x14ac:dyDescent="0.25">
      <c r="A62" s="6"/>
    </row>
    <row r="63" spans="1:1" ht="13.2" x14ac:dyDescent="0.25">
      <c r="A63" s="6"/>
    </row>
    <row r="64" spans="1:1" ht="13.2" x14ac:dyDescent="0.25">
      <c r="A64" s="6"/>
    </row>
    <row r="65" spans="1:1" ht="13.2" x14ac:dyDescent="0.25">
      <c r="A65" s="6"/>
    </row>
    <row r="66" spans="1:1" ht="13.2" x14ac:dyDescent="0.25">
      <c r="A66" s="6"/>
    </row>
    <row r="67" spans="1:1" ht="13.2" x14ac:dyDescent="0.25">
      <c r="A67" s="6"/>
    </row>
    <row r="68" spans="1:1" ht="13.2" x14ac:dyDescent="0.25">
      <c r="A68" s="6"/>
    </row>
    <row r="69" spans="1:1" ht="13.2" x14ac:dyDescent="0.25">
      <c r="A69" s="6"/>
    </row>
    <row r="70" spans="1:1" ht="13.2" x14ac:dyDescent="0.25">
      <c r="A70" s="6"/>
    </row>
    <row r="71" spans="1:1" ht="13.2" x14ac:dyDescent="0.25">
      <c r="A71" s="6"/>
    </row>
    <row r="72" spans="1:1" ht="13.2" x14ac:dyDescent="0.25">
      <c r="A72" s="6"/>
    </row>
    <row r="73" spans="1:1" ht="13.2" x14ac:dyDescent="0.25">
      <c r="A73" s="6"/>
    </row>
    <row r="74" spans="1:1" ht="13.2" x14ac:dyDescent="0.25">
      <c r="A74" s="6"/>
    </row>
    <row r="75" spans="1:1" ht="13.2" x14ac:dyDescent="0.25">
      <c r="A75" s="6"/>
    </row>
    <row r="76" spans="1:1" ht="13.2" x14ac:dyDescent="0.25">
      <c r="A76" s="6"/>
    </row>
    <row r="77" spans="1:1" ht="13.2" x14ac:dyDescent="0.25">
      <c r="A77" s="6"/>
    </row>
    <row r="78" spans="1:1" ht="13.2" x14ac:dyDescent="0.25">
      <c r="A78" s="6"/>
    </row>
    <row r="79" spans="1:1" ht="13.2" x14ac:dyDescent="0.25">
      <c r="A79" s="6"/>
    </row>
    <row r="80" spans="1:1" ht="13.2" x14ac:dyDescent="0.25">
      <c r="A80" s="6"/>
    </row>
    <row r="81" spans="1:1" ht="13.2" x14ac:dyDescent="0.25">
      <c r="A81" s="6"/>
    </row>
    <row r="82" spans="1:1" ht="13.2" x14ac:dyDescent="0.25">
      <c r="A82" s="6"/>
    </row>
    <row r="83" spans="1:1" ht="13.2" x14ac:dyDescent="0.25">
      <c r="A83" s="6"/>
    </row>
    <row r="84" spans="1:1" ht="13.2" x14ac:dyDescent="0.25">
      <c r="A84" s="6"/>
    </row>
    <row r="85" spans="1:1" ht="13.2" x14ac:dyDescent="0.25">
      <c r="A85" s="6"/>
    </row>
    <row r="86" spans="1:1" ht="13.2" x14ac:dyDescent="0.25">
      <c r="A86" s="6"/>
    </row>
    <row r="87" spans="1:1" ht="13.2" x14ac:dyDescent="0.25">
      <c r="A87" s="6"/>
    </row>
    <row r="88" spans="1:1" ht="13.2" x14ac:dyDescent="0.25">
      <c r="A88" s="6"/>
    </row>
    <row r="89" spans="1:1" ht="13.2" x14ac:dyDescent="0.25">
      <c r="A89" s="6"/>
    </row>
    <row r="90" spans="1:1" ht="13.2" x14ac:dyDescent="0.25">
      <c r="A90" s="6"/>
    </row>
    <row r="91" spans="1:1" ht="13.2" x14ac:dyDescent="0.25">
      <c r="A91" s="6"/>
    </row>
    <row r="92" spans="1:1" ht="13.2" x14ac:dyDescent="0.25">
      <c r="A92" s="6"/>
    </row>
    <row r="93" spans="1:1" ht="13.2" x14ac:dyDescent="0.25">
      <c r="A93" s="6"/>
    </row>
    <row r="94" spans="1:1" ht="13.2" x14ac:dyDescent="0.25">
      <c r="A94" s="6"/>
    </row>
    <row r="95" spans="1:1" ht="13.2" x14ac:dyDescent="0.25">
      <c r="A95" s="6"/>
    </row>
    <row r="96" spans="1:1" ht="13.2" x14ac:dyDescent="0.25">
      <c r="A96" s="6"/>
    </row>
    <row r="97" spans="1:1" ht="13.2" x14ac:dyDescent="0.25">
      <c r="A97" s="6"/>
    </row>
    <row r="98" spans="1:1" ht="13.2" x14ac:dyDescent="0.25">
      <c r="A98" s="6"/>
    </row>
    <row r="99" spans="1:1" ht="13.2" x14ac:dyDescent="0.25">
      <c r="A99" s="6"/>
    </row>
    <row r="100" spans="1:1" ht="13.2" x14ac:dyDescent="0.25">
      <c r="A100" s="6"/>
    </row>
    <row r="101" spans="1:1" ht="13.2" x14ac:dyDescent="0.25">
      <c r="A101" s="6"/>
    </row>
    <row r="102" spans="1:1" ht="13.2" x14ac:dyDescent="0.25">
      <c r="A102" s="6"/>
    </row>
    <row r="103" spans="1:1" ht="13.2" x14ac:dyDescent="0.25">
      <c r="A103" s="6"/>
    </row>
    <row r="104" spans="1:1" ht="13.2" x14ac:dyDescent="0.25">
      <c r="A104" s="6"/>
    </row>
    <row r="105" spans="1:1" ht="13.2" x14ac:dyDescent="0.25">
      <c r="A105" s="6"/>
    </row>
    <row r="106" spans="1:1" ht="13.2" x14ac:dyDescent="0.25">
      <c r="A106" s="6"/>
    </row>
    <row r="107" spans="1:1" ht="13.2" x14ac:dyDescent="0.25">
      <c r="A107" s="6"/>
    </row>
    <row r="108" spans="1:1" ht="13.2" x14ac:dyDescent="0.25">
      <c r="A108" s="6"/>
    </row>
    <row r="109" spans="1:1" ht="13.2" x14ac:dyDescent="0.25">
      <c r="A109" s="6"/>
    </row>
    <row r="110" spans="1:1" ht="13.2" x14ac:dyDescent="0.25">
      <c r="A110" s="6"/>
    </row>
    <row r="111" spans="1:1" ht="13.2" x14ac:dyDescent="0.25">
      <c r="A111" s="6"/>
    </row>
    <row r="112" spans="1:1" ht="13.2" x14ac:dyDescent="0.25">
      <c r="A112" s="6"/>
    </row>
    <row r="113" spans="1:1" ht="13.2" x14ac:dyDescent="0.25">
      <c r="A113" s="6"/>
    </row>
    <row r="114" spans="1:1" ht="13.2" x14ac:dyDescent="0.25">
      <c r="A114" s="6"/>
    </row>
    <row r="115" spans="1:1" ht="13.2" x14ac:dyDescent="0.25">
      <c r="A115" s="6"/>
    </row>
    <row r="116" spans="1:1" ht="13.2" x14ac:dyDescent="0.25">
      <c r="A116" s="6"/>
    </row>
    <row r="117" spans="1:1" ht="13.2" x14ac:dyDescent="0.25">
      <c r="A117" s="6"/>
    </row>
    <row r="118" spans="1:1" ht="13.2" x14ac:dyDescent="0.25">
      <c r="A118" s="6"/>
    </row>
    <row r="119" spans="1:1" ht="13.2" x14ac:dyDescent="0.25">
      <c r="A119" s="6"/>
    </row>
    <row r="120" spans="1:1" ht="13.2" x14ac:dyDescent="0.25">
      <c r="A120" s="6"/>
    </row>
    <row r="121" spans="1:1" ht="13.2" x14ac:dyDescent="0.25">
      <c r="A121" s="6"/>
    </row>
    <row r="122" spans="1:1" ht="13.2" x14ac:dyDescent="0.25">
      <c r="A122" s="6"/>
    </row>
    <row r="123" spans="1:1" ht="13.2" x14ac:dyDescent="0.25">
      <c r="A123" s="6"/>
    </row>
    <row r="124" spans="1:1" ht="13.2" x14ac:dyDescent="0.25">
      <c r="A124" s="6"/>
    </row>
    <row r="125" spans="1:1" ht="13.2" x14ac:dyDescent="0.25">
      <c r="A125" s="6"/>
    </row>
    <row r="126" spans="1:1" ht="13.2" x14ac:dyDescent="0.25">
      <c r="A126" s="6"/>
    </row>
    <row r="127" spans="1:1" ht="13.2" x14ac:dyDescent="0.25">
      <c r="A127" s="6"/>
    </row>
    <row r="128" spans="1:1" ht="13.2" x14ac:dyDescent="0.25">
      <c r="A128" s="6"/>
    </row>
    <row r="129" spans="1:1" ht="13.2" x14ac:dyDescent="0.25">
      <c r="A129" s="6"/>
    </row>
    <row r="130" spans="1:1" ht="13.2" x14ac:dyDescent="0.25">
      <c r="A130" s="6"/>
    </row>
    <row r="131" spans="1:1" ht="13.2" x14ac:dyDescent="0.25">
      <c r="A131" s="6"/>
    </row>
    <row r="132" spans="1:1" ht="13.2" x14ac:dyDescent="0.25">
      <c r="A132" s="6"/>
    </row>
    <row r="133" spans="1:1" ht="13.2" x14ac:dyDescent="0.25">
      <c r="A133" s="6"/>
    </row>
    <row r="134" spans="1:1" ht="13.2" x14ac:dyDescent="0.25">
      <c r="A134" s="6"/>
    </row>
    <row r="135" spans="1:1" ht="13.2" x14ac:dyDescent="0.25">
      <c r="A135" s="6"/>
    </row>
    <row r="136" spans="1:1" ht="13.2" x14ac:dyDescent="0.25">
      <c r="A136" s="6"/>
    </row>
    <row r="137" spans="1:1" ht="13.2" x14ac:dyDescent="0.25">
      <c r="A137" s="6"/>
    </row>
    <row r="138" spans="1:1" ht="13.2" x14ac:dyDescent="0.25">
      <c r="A138" s="6"/>
    </row>
    <row r="139" spans="1:1" ht="13.2" x14ac:dyDescent="0.25">
      <c r="A139" s="6"/>
    </row>
    <row r="140" spans="1:1" ht="13.2" x14ac:dyDescent="0.25">
      <c r="A140" s="6"/>
    </row>
    <row r="141" spans="1:1" ht="13.2" x14ac:dyDescent="0.25">
      <c r="A141" s="6"/>
    </row>
    <row r="142" spans="1:1" ht="13.2" x14ac:dyDescent="0.25">
      <c r="A142" s="6"/>
    </row>
    <row r="143" spans="1:1" ht="13.2" x14ac:dyDescent="0.25">
      <c r="A143" s="6"/>
    </row>
    <row r="144" spans="1:1" ht="13.2" x14ac:dyDescent="0.25">
      <c r="A144" s="6"/>
    </row>
    <row r="145" spans="1:1" ht="13.2" x14ac:dyDescent="0.25">
      <c r="A145" s="6"/>
    </row>
    <row r="146" spans="1:1" ht="13.2" x14ac:dyDescent="0.25">
      <c r="A146" s="6"/>
    </row>
    <row r="147" spans="1:1" ht="13.2" x14ac:dyDescent="0.25">
      <c r="A147" s="6"/>
    </row>
    <row r="148" spans="1:1" ht="13.2" x14ac:dyDescent="0.25">
      <c r="A148" s="6"/>
    </row>
    <row r="149" spans="1:1" ht="13.2" x14ac:dyDescent="0.25">
      <c r="A149" s="6"/>
    </row>
    <row r="150" spans="1:1" ht="13.2" x14ac:dyDescent="0.25">
      <c r="A150" s="6"/>
    </row>
    <row r="151" spans="1:1" ht="13.2" x14ac:dyDescent="0.25">
      <c r="A151" s="6"/>
    </row>
    <row r="152" spans="1:1" ht="13.2" x14ac:dyDescent="0.25">
      <c r="A152" s="6"/>
    </row>
    <row r="153" spans="1:1" ht="13.2" x14ac:dyDescent="0.25">
      <c r="A153" s="6"/>
    </row>
    <row r="154" spans="1:1" ht="13.2" x14ac:dyDescent="0.25">
      <c r="A154" s="6"/>
    </row>
    <row r="155" spans="1:1" ht="13.2" x14ac:dyDescent="0.25">
      <c r="A155" s="6"/>
    </row>
    <row r="156" spans="1:1" ht="13.2" x14ac:dyDescent="0.25">
      <c r="A156" s="6"/>
    </row>
    <row r="157" spans="1:1" ht="13.2" x14ac:dyDescent="0.25">
      <c r="A157" s="6"/>
    </row>
    <row r="158" spans="1:1" ht="13.2" x14ac:dyDescent="0.25">
      <c r="A158" s="6"/>
    </row>
    <row r="159" spans="1:1" ht="13.2" x14ac:dyDescent="0.25">
      <c r="A159" s="6"/>
    </row>
    <row r="160" spans="1:1" ht="13.2" x14ac:dyDescent="0.25">
      <c r="A160" s="6"/>
    </row>
    <row r="161" spans="1:1" ht="13.2" x14ac:dyDescent="0.25">
      <c r="A161" s="6"/>
    </row>
    <row r="162" spans="1:1" ht="13.2" x14ac:dyDescent="0.25">
      <c r="A162" s="6"/>
    </row>
    <row r="163" spans="1:1" ht="13.2" x14ac:dyDescent="0.25">
      <c r="A163" s="6"/>
    </row>
    <row r="164" spans="1:1" ht="13.2" x14ac:dyDescent="0.25">
      <c r="A164" s="6"/>
    </row>
    <row r="165" spans="1:1" ht="13.2" x14ac:dyDescent="0.25">
      <c r="A165" s="6"/>
    </row>
    <row r="166" spans="1:1" ht="13.2" x14ac:dyDescent="0.25">
      <c r="A166" s="6"/>
    </row>
    <row r="167" spans="1:1" ht="13.2" x14ac:dyDescent="0.25">
      <c r="A167" s="6"/>
    </row>
    <row r="168" spans="1:1" ht="13.2" x14ac:dyDescent="0.25">
      <c r="A168" s="6"/>
    </row>
    <row r="169" spans="1:1" ht="13.2" x14ac:dyDescent="0.25">
      <c r="A169" s="6"/>
    </row>
    <row r="170" spans="1:1" ht="13.2" x14ac:dyDescent="0.25">
      <c r="A170" s="6"/>
    </row>
    <row r="171" spans="1:1" ht="13.2" x14ac:dyDescent="0.25">
      <c r="A171" s="6"/>
    </row>
    <row r="172" spans="1:1" ht="13.2" x14ac:dyDescent="0.25">
      <c r="A172" s="6"/>
    </row>
    <row r="173" spans="1:1" ht="13.2" x14ac:dyDescent="0.25">
      <c r="A173" s="6"/>
    </row>
    <row r="174" spans="1:1" ht="13.2" x14ac:dyDescent="0.25">
      <c r="A174" s="6"/>
    </row>
    <row r="175" spans="1:1" ht="13.2" x14ac:dyDescent="0.25">
      <c r="A175" s="6"/>
    </row>
    <row r="176" spans="1:1" ht="13.2" x14ac:dyDescent="0.25">
      <c r="A176" s="6"/>
    </row>
    <row r="177" spans="1:1" ht="13.2" x14ac:dyDescent="0.25">
      <c r="A177" s="6"/>
    </row>
    <row r="178" spans="1:1" ht="13.2" x14ac:dyDescent="0.25">
      <c r="A178" s="6"/>
    </row>
    <row r="179" spans="1:1" ht="13.2" x14ac:dyDescent="0.25">
      <c r="A179" s="6"/>
    </row>
    <row r="180" spans="1:1" ht="13.2" x14ac:dyDescent="0.25">
      <c r="A180" s="6"/>
    </row>
    <row r="181" spans="1:1" ht="13.2" x14ac:dyDescent="0.25">
      <c r="A181" s="6"/>
    </row>
    <row r="182" spans="1:1" ht="13.2" x14ac:dyDescent="0.25">
      <c r="A182" s="6"/>
    </row>
    <row r="183" spans="1:1" ht="13.2" x14ac:dyDescent="0.25">
      <c r="A183" s="6"/>
    </row>
    <row r="184" spans="1:1" ht="13.2" x14ac:dyDescent="0.25">
      <c r="A184" s="6"/>
    </row>
    <row r="185" spans="1:1" ht="13.2" x14ac:dyDescent="0.25">
      <c r="A185" s="6"/>
    </row>
    <row r="186" spans="1:1" ht="13.2" x14ac:dyDescent="0.25">
      <c r="A186" s="6"/>
    </row>
    <row r="187" spans="1:1" ht="13.2" x14ac:dyDescent="0.25">
      <c r="A187" s="6"/>
    </row>
    <row r="188" spans="1:1" ht="13.2" x14ac:dyDescent="0.25">
      <c r="A188" s="6"/>
    </row>
    <row r="189" spans="1:1" ht="13.2" x14ac:dyDescent="0.25">
      <c r="A189" s="6"/>
    </row>
    <row r="190" spans="1:1" ht="13.2" x14ac:dyDescent="0.25">
      <c r="A190" s="6"/>
    </row>
    <row r="191" spans="1:1" ht="13.2" x14ac:dyDescent="0.25">
      <c r="A191" s="6"/>
    </row>
    <row r="192" spans="1:1" ht="13.2" x14ac:dyDescent="0.25">
      <c r="A192" s="6"/>
    </row>
    <row r="193" spans="1:1" ht="13.2" x14ac:dyDescent="0.25">
      <c r="A193" s="6"/>
    </row>
    <row r="194" spans="1:1" ht="13.2" x14ac:dyDescent="0.25">
      <c r="A194" s="6"/>
    </row>
    <row r="195" spans="1:1" ht="13.2" x14ac:dyDescent="0.25">
      <c r="A195" s="6"/>
    </row>
    <row r="196" spans="1:1" ht="13.2" x14ac:dyDescent="0.25">
      <c r="A196" s="6"/>
    </row>
    <row r="197" spans="1:1" ht="13.2" x14ac:dyDescent="0.25">
      <c r="A197" s="6"/>
    </row>
    <row r="198" spans="1:1" ht="13.2" x14ac:dyDescent="0.25">
      <c r="A198" s="6"/>
    </row>
    <row r="199" spans="1:1" ht="13.2" x14ac:dyDescent="0.25">
      <c r="A199" s="6"/>
    </row>
    <row r="200" spans="1:1" ht="13.2" x14ac:dyDescent="0.25">
      <c r="A200" s="6"/>
    </row>
    <row r="201" spans="1:1" ht="13.2" x14ac:dyDescent="0.25">
      <c r="A201" s="6"/>
    </row>
    <row r="202" spans="1:1" ht="13.2" x14ac:dyDescent="0.25">
      <c r="A202" s="6"/>
    </row>
    <row r="203" spans="1:1" ht="13.2" x14ac:dyDescent="0.25">
      <c r="A203" s="6"/>
    </row>
    <row r="204" spans="1:1" ht="13.2" x14ac:dyDescent="0.25">
      <c r="A204" s="6"/>
    </row>
    <row r="205" spans="1:1" ht="13.2" x14ac:dyDescent="0.25">
      <c r="A205" s="6"/>
    </row>
    <row r="206" spans="1:1" ht="13.2" x14ac:dyDescent="0.25">
      <c r="A206" s="6"/>
    </row>
    <row r="207" spans="1:1" ht="13.2" x14ac:dyDescent="0.25">
      <c r="A207" s="6"/>
    </row>
    <row r="208" spans="1:1" ht="13.2" x14ac:dyDescent="0.25">
      <c r="A208" s="6"/>
    </row>
    <row r="209" spans="1:1" ht="13.2" x14ac:dyDescent="0.25">
      <c r="A209" s="6"/>
    </row>
    <row r="210" spans="1:1" ht="13.2" x14ac:dyDescent="0.25">
      <c r="A210" s="6"/>
    </row>
    <row r="211" spans="1:1" ht="13.2" x14ac:dyDescent="0.25">
      <c r="A211" s="6"/>
    </row>
    <row r="212" spans="1:1" ht="13.2" x14ac:dyDescent="0.25">
      <c r="A212" s="6"/>
    </row>
    <row r="213" spans="1:1" ht="13.2" x14ac:dyDescent="0.25">
      <c r="A213" s="6"/>
    </row>
    <row r="214" spans="1:1" ht="13.2" x14ac:dyDescent="0.25">
      <c r="A214" s="6"/>
    </row>
    <row r="215" spans="1:1" ht="13.2" x14ac:dyDescent="0.25">
      <c r="A215" s="6"/>
    </row>
    <row r="216" spans="1:1" ht="13.2" x14ac:dyDescent="0.25">
      <c r="A216" s="6"/>
    </row>
    <row r="217" spans="1:1" ht="13.2" x14ac:dyDescent="0.25">
      <c r="A217" s="6"/>
    </row>
    <row r="218" spans="1:1" ht="13.2" x14ac:dyDescent="0.25">
      <c r="A218" s="6"/>
    </row>
    <row r="219" spans="1:1" ht="13.2" x14ac:dyDescent="0.25">
      <c r="A219" s="6"/>
    </row>
    <row r="220" spans="1:1" ht="13.2" x14ac:dyDescent="0.25">
      <c r="A220" s="6"/>
    </row>
    <row r="221" spans="1:1" ht="13.2" x14ac:dyDescent="0.25">
      <c r="A221" s="6"/>
    </row>
    <row r="222" spans="1:1" ht="13.2" x14ac:dyDescent="0.25">
      <c r="A222" s="6"/>
    </row>
    <row r="223" spans="1:1" ht="13.2" x14ac:dyDescent="0.25">
      <c r="A223" s="6"/>
    </row>
    <row r="224" spans="1:1" ht="13.2" x14ac:dyDescent="0.25">
      <c r="A224" s="6"/>
    </row>
    <row r="225" spans="1:1" ht="13.2" x14ac:dyDescent="0.25">
      <c r="A225" s="6"/>
    </row>
    <row r="226" spans="1:1" ht="13.2" x14ac:dyDescent="0.25">
      <c r="A226" s="6"/>
    </row>
    <row r="227" spans="1:1" ht="13.2" x14ac:dyDescent="0.25">
      <c r="A227" s="6"/>
    </row>
    <row r="228" spans="1:1" ht="13.2" x14ac:dyDescent="0.25">
      <c r="A228" s="6"/>
    </row>
    <row r="229" spans="1:1" ht="13.2" x14ac:dyDescent="0.25">
      <c r="A229" s="6"/>
    </row>
    <row r="230" spans="1:1" ht="13.2" x14ac:dyDescent="0.25">
      <c r="A230" s="6"/>
    </row>
    <row r="231" spans="1:1" ht="13.2" x14ac:dyDescent="0.25">
      <c r="A231" s="6"/>
    </row>
    <row r="232" spans="1:1" ht="13.2" x14ac:dyDescent="0.25">
      <c r="A232" s="6"/>
    </row>
    <row r="233" spans="1:1" ht="13.2" x14ac:dyDescent="0.25">
      <c r="A233" s="6"/>
    </row>
    <row r="234" spans="1:1" ht="13.2" x14ac:dyDescent="0.25">
      <c r="A234" s="6"/>
    </row>
    <row r="235" spans="1:1" ht="13.2" x14ac:dyDescent="0.25">
      <c r="A235" s="6"/>
    </row>
    <row r="236" spans="1:1" ht="13.2" x14ac:dyDescent="0.25">
      <c r="A236" s="6"/>
    </row>
    <row r="237" spans="1:1" ht="13.2" x14ac:dyDescent="0.25">
      <c r="A237" s="6"/>
    </row>
    <row r="238" spans="1:1" ht="13.2" x14ac:dyDescent="0.25">
      <c r="A238" s="6"/>
    </row>
    <row r="239" spans="1:1" ht="13.2" x14ac:dyDescent="0.25">
      <c r="A239" s="6"/>
    </row>
    <row r="240" spans="1:1" ht="13.2" x14ac:dyDescent="0.25">
      <c r="A240" s="6"/>
    </row>
    <row r="241" spans="1:1" ht="13.2" x14ac:dyDescent="0.25">
      <c r="A241" s="6"/>
    </row>
    <row r="242" spans="1:1" ht="13.2" x14ac:dyDescent="0.25">
      <c r="A242" s="6"/>
    </row>
    <row r="243" spans="1:1" ht="13.2" x14ac:dyDescent="0.25">
      <c r="A243" s="6"/>
    </row>
    <row r="244" spans="1:1" ht="13.2" x14ac:dyDescent="0.25">
      <c r="A244" s="6"/>
    </row>
    <row r="245" spans="1:1" ht="13.2" x14ac:dyDescent="0.25">
      <c r="A245" s="6"/>
    </row>
    <row r="246" spans="1:1" ht="13.2" x14ac:dyDescent="0.25">
      <c r="A246" s="6"/>
    </row>
    <row r="247" spans="1:1" ht="13.2" x14ac:dyDescent="0.25">
      <c r="A247" s="6"/>
    </row>
    <row r="248" spans="1:1" ht="13.2" x14ac:dyDescent="0.25">
      <c r="A248" s="6"/>
    </row>
    <row r="249" spans="1:1" ht="13.2" x14ac:dyDescent="0.25">
      <c r="A249" s="6"/>
    </row>
    <row r="250" spans="1:1" ht="13.2" x14ac:dyDescent="0.25">
      <c r="A250" s="6"/>
    </row>
    <row r="251" spans="1:1" ht="13.2" x14ac:dyDescent="0.25">
      <c r="A251" s="6"/>
    </row>
    <row r="252" spans="1:1" ht="13.2" x14ac:dyDescent="0.25">
      <c r="A252" s="6"/>
    </row>
    <row r="253" spans="1:1" ht="13.2" x14ac:dyDescent="0.25">
      <c r="A253" s="6"/>
    </row>
    <row r="254" spans="1:1" ht="13.2" x14ac:dyDescent="0.25">
      <c r="A254" s="6"/>
    </row>
    <row r="255" spans="1:1" ht="13.2" x14ac:dyDescent="0.25">
      <c r="A255" s="6"/>
    </row>
    <row r="256" spans="1:1" ht="13.2" x14ac:dyDescent="0.25">
      <c r="A256" s="6"/>
    </row>
    <row r="257" spans="1:1" ht="13.2" x14ac:dyDescent="0.25">
      <c r="A257" s="6"/>
    </row>
    <row r="258" spans="1:1" ht="13.2" x14ac:dyDescent="0.25">
      <c r="A258" s="6"/>
    </row>
    <row r="259" spans="1:1" ht="13.2" x14ac:dyDescent="0.25">
      <c r="A259" s="6"/>
    </row>
    <row r="260" spans="1:1" ht="13.2" x14ac:dyDescent="0.25">
      <c r="A260" s="6"/>
    </row>
    <row r="261" spans="1:1" ht="13.2" x14ac:dyDescent="0.25">
      <c r="A261" s="6"/>
    </row>
    <row r="262" spans="1:1" ht="13.2" x14ac:dyDescent="0.25">
      <c r="A262" s="6"/>
    </row>
    <row r="263" spans="1:1" ht="13.2" x14ac:dyDescent="0.25">
      <c r="A263" s="6"/>
    </row>
    <row r="264" spans="1:1" ht="13.2" x14ac:dyDescent="0.25">
      <c r="A264" s="6"/>
    </row>
    <row r="265" spans="1:1" ht="13.2" x14ac:dyDescent="0.25">
      <c r="A265" s="6"/>
    </row>
    <row r="266" spans="1:1" ht="13.2" x14ac:dyDescent="0.25">
      <c r="A266" s="6"/>
    </row>
    <row r="267" spans="1:1" ht="13.2" x14ac:dyDescent="0.25">
      <c r="A267" s="6"/>
    </row>
    <row r="268" spans="1:1" ht="13.2" x14ac:dyDescent="0.25">
      <c r="A268" s="6"/>
    </row>
    <row r="269" spans="1:1" ht="13.2" x14ac:dyDescent="0.25">
      <c r="A269" s="6"/>
    </row>
    <row r="270" spans="1:1" ht="13.2" x14ac:dyDescent="0.25">
      <c r="A270" s="6"/>
    </row>
    <row r="271" spans="1:1" ht="13.2" x14ac:dyDescent="0.25">
      <c r="A271" s="6"/>
    </row>
    <row r="272" spans="1:1" ht="13.2" x14ac:dyDescent="0.25">
      <c r="A272" s="6"/>
    </row>
    <row r="273" spans="1:1" ht="13.2" x14ac:dyDescent="0.25">
      <c r="A273" s="6"/>
    </row>
    <row r="274" spans="1:1" ht="13.2" x14ac:dyDescent="0.25">
      <c r="A274" s="6"/>
    </row>
    <row r="275" spans="1:1" ht="13.2" x14ac:dyDescent="0.25">
      <c r="A275" s="6"/>
    </row>
    <row r="276" spans="1:1" ht="13.2" x14ac:dyDescent="0.25">
      <c r="A276" s="6"/>
    </row>
    <row r="277" spans="1:1" ht="13.2" x14ac:dyDescent="0.25">
      <c r="A277" s="6"/>
    </row>
    <row r="278" spans="1:1" ht="13.2" x14ac:dyDescent="0.25">
      <c r="A278" s="6"/>
    </row>
    <row r="279" spans="1:1" ht="13.2" x14ac:dyDescent="0.25">
      <c r="A279" s="6"/>
    </row>
    <row r="280" spans="1:1" ht="13.2" x14ac:dyDescent="0.25">
      <c r="A280" s="6"/>
    </row>
    <row r="281" spans="1:1" ht="13.2" x14ac:dyDescent="0.25">
      <c r="A281" s="6"/>
    </row>
    <row r="282" spans="1:1" ht="13.2" x14ac:dyDescent="0.25">
      <c r="A282" s="6"/>
    </row>
    <row r="283" spans="1:1" ht="13.2" x14ac:dyDescent="0.25">
      <c r="A283" s="6"/>
    </row>
    <row r="284" spans="1:1" ht="13.2" x14ac:dyDescent="0.25">
      <c r="A284" s="6"/>
    </row>
    <row r="285" spans="1:1" ht="13.2" x14ac:dyDescent="0.25">
      <c r="A285" s="6"/>
    </row>
    <row r="286" spans="1:1" ht="13.2" x14ac:dyDescent="0.25">
      <c r="A286" s="6"/>
    </row>
    <row r="287" spans="1:1" ht="13.2" x14ac:dyDescent="0.25">
      <c r="A287" s="6"/>
    </row>
    <row r="288" spans="1:1" ht="13.2" x14ac:dyDescent="0.25">
      <c r="A288" s="6"/>
    </row>
    <row r="289" spans="1:1" ht="13.2" x14ac:dyDescent="0.25">
      <c r="A289" s="6"/>
    </row>
    <row r="290" spans="1:1" ht="13.2" x14ac:dyDescent="0.25">
      <c r="A290" s="6"/>
    </row>
    <row r="291" spans="1:1" ht="13.2" x14ac:dyDescent="0.25">
      <c r="A291" s="6"/>
    </row>
    <row r="292" spans="1:1" ht="13.2" x14ac:dyDescent="0.25">
      <c r="A292" s="6"/>
    </row>
    <row r="293" spans="1:1" ht="13.2" x14ac:dyDescent="0.25">
      <c r="A293" s="6"/>
    </row>
    <row r="294" spans="1:1" ht="13.2" x14ac:dyDescent="0.25">
      <c r="A294" s="6"/>
    </row>
    <row r="295" spans="1:1" ht="13.2" x14ac:dyDescent="0.25">
      <c r="A295" s="6"/>
    </row>
    <row r="296" spans="1:1" ht="13.2" x14ac:dyDescent="0.25">
      <c r="A296" s="6"/>
    </row>
    <row r="297" spans="1:1" ht="13.2" x14ac:dyDescent="0.25">
      <c r="A297" s="6"/>
    </row>
    <row r="298" spans="1:1" ht="13.2" x14ac:dyDescent="0.25">
      <c r="A298" s="6"/>
    </row>
    <row r="299" spans="1:1" ht="13.2" x14ac:dyDescent="0.25">
      <c r="A299" s="6"/>
    </row>
    <row r="300" spans="1:1" ht="13.2" x14ac:dyDescent="0.25">
      <c r="A300" s="6"/>
    </row>
    <row r="301" spans="1:1" ht="13.2" x14ac:dyDescent="0.25">
      <c r="A301" s="6"/>
    </row>
    <row r="302" spans="1:1" ht="13.2" x14ac:dyDescent="0.25">
      <c r="A302" s="6"/>
    </row>
    <row r="303" spans="1:1" ht="13.2" x14ac:dyDescent="0.25">
      <c r="A303" s="6"/>
    </row>
    <row r="304" spans="1:1" ht="13.2" x14ac:dyDescent="0.25">
      <c r="A304" s="6"/>
    </row>
    <row r="305" spans="1:1" ht="13.2" x14ac:dyDescent="0.25">
      <c r="A305" s="6"/>
    </row>
    <row r="306" spans="1:1" ht="13.2" x14ac:dyDescent="0.25">
      <c r="A306" s="6"/>
    </row>
    <row r="307" spans="1:1" ht="13.2" x14ac:dyDescent="0.25">
      <c r="A307" s="6"/>
    </row>
    <row r="308" spans="1:1" ht="13.2" x14ac:dyDescent="0.25">
      <c r="A308" s="6"/>
    </row>
    <row r="309" spans="1:1" ht="13.2" x14ac:dyDescent="0.25">
      <c r="A309" s="6"/>
    </row>
    <row r="310" spans="1:1" ht="13.2" x14ac:dyDescent="0.25">
      <c r="A310" s="6"/>
    </row>
    <row r="311" spans="1:1" ht="13.2" x14ac:dyDescent="0.25">
      <c r="A311" s="6"/>
    </row>
    <row r="312" spans="1:1" ht="13.2" x14ac:dyDescent="0.25">
      <c r="A312" s="6"/>
    </row>
    <row r="313" spans="1:1" ht="13.2" x14ac:dyDescent="0.25">
      <c r="A313" s="6"/>
    </row>
    <row r="314" spans="1:1" ht="13.2" x14ac:dyDescent="0.25">
      <c r="A314" s="6"/>
    </row>
    <row r="315" spans="1:1" ht="13.2" x14ac:dyDescent="0.25">
      <c r="A315" s="6"/>
    </row>
    <row r="316" spans="1:1" ht="13.2" x14ac:dyDescent="0.25">
      <c r="A316" s="6"/>
    </row>
    <row r="317" spans="1:1" ht="13.2" x14ac:dyDescent="0.25">
      <c r="A317" s="6"/>
    </row>
    <row r="318" spans="1:1" ht="13.2" x14ac:dyDescent="0.25">
      <c r="A318" s="6"/>
    </row>
    <row r="319" spans="1:1" ht="13.2" x14ac:dyDescent="0.25">
      <c r="A319" s="6"/>
    </row>
    <row r="320" spans="1:1" ht="13.2" x14ac:dyDescent="0.25">
      <c r="A320" s="6"/>
    </row>
    <row r="321" spans="1:1" ht="13.2" x14ac:dyDescent="0.25">
      <c r="A321" s="6"/>
    </row>
    <row r="322" spans="1:1" ht="13.2" x14ac:dyDescent="0.25">
      <c r="A322" s="6"/>
    </row>
    <row r="323" spans="1:1" ht="13.2" x14ac:dyDescent="0.25">
      <c r="A323" s="6"/>
    </row>
    <row r="324" spans="1:1" ht="13.2" x14ac:dyDescent="0.25">
      <c r="A324" s="6"/>
    </row>
    <row r="325" spans="1:1" ht="13.2" x14ac:dyDescent="0.25">
      <c r="A325" s="6"/>
    </row>
    <row r="326" spans="1:1" ht="13.2" x14ac:dyDescent="0.25">
      <c r="A326" s="6"/>
    </row>
    <row r="327" spans="1:1" ht="13.2" x14ac:dyDescent="0.25">
      <c r="A327" s="6"/>
    </row>
    <row r="328" spans="1:1" ht="13.2" x14ac:dyDescent="0.25">
      <c r="A328" s="6"/>
    </row>
    <row r="329" spans="1:1" ht="13.2" x14ac:dyDescent="0.25">
      <c r="A329" s="6"/>
    </row>
    <row r="330" spans="1:1" ht="13.2" x14ac:dyDescent="0.25">
      <c r="A330" s="6"/>
    </row>
    <row r="331" spans="1:1" ht="13.2" x14ac:dyDescent="0.25">
      <c r="A331" s="6"/>
    </row>
    <row r="332" spans="1:1" ht="13.2" x14ac:dyDescent="0.25">
      <c r="A332" s="6"/>
    </row>
    <row r="333" spans="1:1" ht="13.2" x14ac:dyDescent="0.25">
      <c r="A333" s="6"/>
    </row>
    <row r="334" spans="1:1" ht="13.2" x14ac:dyDescent="0.25">
      <c r="A334" s="6"/>
    </row>
    <row r="335" spans="1:1" ht="13.2" x14ac:dyDescent="0.25">
      <c r="A335" s="6"/>
    </row>
    <row r="336" spans="1:1" ht="13.2" x14ac:dyDescent="0.25">
      <c r="A336" s="6"/>
    </row>
    <row r="337" spans="1:1" ht="13.2" x14ac:dyDescent="0.25">
      <c r="A337" s="6"/>
    </row>
    <row r="338" spans="1:1" ht="13.2" x14ac:dyDescent="0.25">
      <c r="A338" s="6"/>
    </row>
    <row r="339" spans="1:1" ht="13.2" x14ac:dyDescent="0.25">
      <c r="A339" s="6"/>
    </row>
    <row r="340" spans="1:1" ht="13.2" x14ac:dyDescent="0.25">
      <c r="A340" s="6"/>
    </row>
    <row r="341" spans="1:1" ht="13.2" x14ac:dyDescent="0.25">
      <c r="A341" s="6"/>
    </row>
    <row r="342" spans="1:1" ht="13.2" x14ac:dyDescent="0.25">
      <c r="A342" s="6"/>
    </row>
    <row r="343" spans="1:1" ht="13.2" x14ac:dyDescent="0.25">
      <c r="A343" s="6"/>
    </row>
    <row r="344" spans="1:1" ht="13.2" x14ac:dyDescent="0.25">
      <c r="A344" s="6"/>
    </row>
    <row r="345" spans="1:1" ht="13.2" x14ac:dyDescent="0.25">
      <c r="A345" s="6"/>
    </row>
    <row r="346" spans="1:1" ht="13.2" x14ac:dyDescent="0.25">
      <c r="A346" s="6"/>
    </row>
    <row r="347" spans="1:1" ht="13.2" x14ac:dyDescent="0.25">
      <c r="A347" s="6"/>
    </row>
    <row r="348" spans="1:1" ht="13.2" x14ac:dyDescent="0.25">
      <c r="A348" s="6"/>
    </row>
    <row r="349" spans="1:1" ht="13.2" x14ac:dyDescent="0.25">
      <c r="A349" s="6"/>
    </row>
    <row r="350" spans="1:1" ht="13.2" x14ac:dyDescent="0.25">
      <c r="A350" s="6"/>
    </row>
    <row r="351" spans="1:1" ht="13.2" x14ac:dyDescent="0.25">
      <c r="A351" s="6"/>
    </row>
    <row r="352" spans="1:1" ht="13.2" x14ac:dyDescent="0.25">
      <c r="A352" s="6"/>
    </row>
    <row r="353" spans="1:1" ht="13.2" x14ac:dyDescent="0.25">
      <c r="A353" s="6"/>
    </row>
    <row r="354" spans="1:1" ht="13.2" x14ac:dyDescent="0.25">
      <c r="A354" s="6"/>
    </row>
    <row r="355" spans="1:1" ht="13.2" x14ac:dyDescent="0.25">
      <c r="A355" s="6"/>
    </row>
    <row r="356" spans="1:1" ht="13.2" x14ac:dyDescent="0.25">
      <c r="A356" s="6"/>
    </row>
    <row r="357" spans="1:1" ht="13.2" x14ac:dyDescent="0.25">
      <c r="A357" s="6"/>
    </row>
    <row r="358" spans="1:1" ht="13.2" x14ac:dyDescent="0.25">
      <c r="A358" s="6"/>
    </row>
    <row r="359" spans="1:1" ht="13.2" x14ac:dyDescent="0.25">
      <c r="A359" s="6"/>
    </row>
    <row r="360" spans="1:1" ht="13.2" x14ac:dyDescent="0.25">
      <c r="A360" s="6"/>
    </row>
    <row r="361" spans="1:1" ht="13.2" x14ac:dyDescent="0.25">
      <c r="A361" s="6"/>
    </row>
    <row r="362" spans="1:1" ht="13.2" x14ac:dyDescent="0.25">
      <c r="A362" s="6"/>
    </row>
    <row r="363" spans="1:1" ht="13.2" x14ac:dyDescent="0.25">
      <c r="A363" s="6"/>
    </row>
    <row r="364" spans="1:1" ht="13.2" x14ac:dyDescent="0.25">
      <c r="A364" s="6"/>
    </row>
    <row r="365" spans="1:1" ht="13.2" x14ac:dyDescent="0.25">
      <c r="A365" s="6"/>
    </row>
    <row r="366" spans="1:1" ht="13.2" x14ac:dyDescent="0.25">
      <c r="A366" s="6"/>
    </row>
    <row r="367" spans="1:1" ht="13.2" x14ac:dyDescent="0.25">
      <c r="A367" s="6"/>
    </row>
    <row r="368" spans="1:1" ht="13.2" x14ac:dyDescent="0.25">
      <c r="A368" s="6"/>
    </row>
    <row r="369" spans="1:1" ht="13.2" x14ac:dyDescent="0.25">
      <c r="A369" s="6"/>
    </row>
    <row r="370" spans="1:1" ht="13.2" x14ac:dyDescent="0.25">
      <c r="A370" s="6"/>
    </row>
    <row r="371" spans="1:1" ht="13.2" x14ac:dyDescent="0.25">
      <c r="A371" s="6"/>
    </row>
    <row r="372" spans="1:1" ht="13.2" x14ac:dyDescent="0.25">
      <c r="A372" s="6"/>
    </row>
    <row r="373" spans="1:1" ht="13.2" x14ac:dyDescent="0.25">
      <c r="A373" s="6"/>
    </row>
    <row r="374" spans="1:1" ht="13.2" x14ac:dyDescent="0.25">
      <c r="A374" s="6"/>
    </row>
    <row r="375" spans="1:1" ht="13.2" x14ac:dyDescent="0.25">
      <c r="A375" s="6"/>
    </row>
    <row r="376" spans="1:1" ht="13.2" x14ac:dyDescent="0.25">
      <c r="A376" s="6"/>
    </row>
    <row r="377" spans="1:1" ht="13.2" x14ac:dyDescent="0.25">
      <c r="A377" s="6"/>
    </row>
    <row r="378" spans="1:1" ht="13.2" x14ac:dyDescent="0.25">
      <c r="A378" s="6"/>
    </row>
    <row r="379" spans="1:1" ht="13.2" x14ac:dyDescent="0.25">
      <c r="A379" s="6"/>
    </row>
    <row r="380" spans="1:1" ht="13.2" x14ac:dyDescent="0.25">
      <c r="A380" s="6"/>
    </row>
    <row r="381" spans="1:1" ht="13.2" x14ac:dyDescent="0.25">
      <c r="A381" s="6"/>
    </row>
    <row r="382" spans="1:1" ht="13.2" x14ac:dyDescent="0.25">
      <c r="A382" s="6"/>
    </row>
    <row r="383" spans="1:1" ht="13.2" x14ac:dyDescent="0.25">
      <c r="A383" s="6"/>
    </row>
    <row r="384" spans="1:1" ht="13.2" x14ac:dyDescent="0.25">
      <c r="A384" s="6"/>
    </row>
    <row r="385" spans="1:1" ht="13.2" x14ac:dyDescent="0.25">
      <c r="A385" s="6"/>
    </row>
    <row r="386" spans="1:1" ht="13.2" x14ac:dyDescent="0.25">
      <c r="A386" s="6"/>
    </row>
    <row r="387" spans="1:1" ht="13.2" x14ac:dyDescent="0.25">
      <c r="A387" s="6"/>
    </row>
    <row r="388" spans="1:1" ht="13.2" x14ac:dyDescent="0.25">
      <c r="A388" s="6"/>
    </row>
    <row r="389" spans="1:1" ht="13.2" x14ac:dyDescent="0.25">
      <c r="A389" s="6"/>
    </row>
    <row r="390" spans="1:1" ht="13.2" x14ac:dyDescent="0.25">
      <c r="A390" s="6"/>
    </row>
    <row r="391" spans="1:1" ht="13.2" x14ac:dyDescent="0.25">
      <c r="A391" s="6"/>
    </row>
    <row r="392" spans="1:1" ht="13.2" x14ac:dyDescent="0.25">
      <c r="A392" s="6"/>
    </row>
    <row r="393" spans="1:1" ht="13.2" x14ac:dyDescent="0.25">
      <c r="A393" s="6"/>
    </row>
    <row r="394" spans="1:1" ht="13.2" x14ac:dyDescent="0.25">
      <c r="A394" s="6"/>
    </row>
    <row r="395" spans="1:1" ht="13.2" x14ac:dyDescent="0.25">
      <c r="A395" s="6"/>
    </row>
    <row r="396" spans="1:1" ht="13.2" x14ac:dyDescent="0.25">
      <c r="A396" s="6"/>
    </row>
    <row r="397" spans="1:1" ht="13.2" x14ac:dyDescent="0.25">
      <c r="A397" s="6"/>
    </row>
    <row r="398" spans="1:1" ht="13.2" x14ac:dyDescent="0.25">
      <c r="A398" s="6"/>
    </row>
    <row r="399" spans="1:1" ht="13.2" x14ac:dyDescent="0.25">
      <c r="A399" s="6"/>
    </row>
    <row r="400" spans="1:1" ht="13.2" x14ac:dyDescent="0.25">
      <c r="A400" s="6"/>
    </row>
    <row r="401" spans="1:1" ht="13.2" x14ac:dyDescent="0.25">
      <c r="A401" s="6"/>
    </row>
    <row r="402" spans="1:1" ht="13.2" x14ac:dyDescent="0.25">
      <c r="A402" s="6"/>
    </row>
    <row r="403" spans="1:1" ht="13.2" x14ac:dyDescent="0.25">
      <c r="A403" s="6"/>
    </row>
    <row r="404" spans="1:1" ht="13.2" x14ac:dyDescent="0.25">
      <c r="A404" s="6"/>
    </row>
    <row r="405" spans="1:1" ht="13.2" x14ac:dyDescent="0.25">
      <c r="A405" s="6"/>
    </row>
    <row r="406" spans="1:1" ht="13.2" x14ac:dyDescent="0.25">
      <c r="A406" s="6"/>
    </row>
    <row r="407" spans="1:1" ht="13.2" x14ac:dyDescent="0.25">
      <c r="A407" s="6"/>
    </row>
    <row r="408" spans="1:1" ht="13.2" x14ac:dyDescent="0.25">
      <c r="A408" s="6"/>
    </row>
    <row r="409" spans="1:1" ht="13.2" x14ac:dyDescent="0.25">
      <c r="A409" s="6"/>
    </row>
    <row r="410" spans="1:1" ht="13.2" x14ac:dyDescent="0.25">
      <c r="A410" s="6"/>
    </row>
    <row r="411" spans="1:1" ht="13.2" x14ac:dyDescent="0.25">
      <c r="A411" s="6"/>
    </row>
    <row r="412" spans="1:1" ht="13.2" x14ac:dyDescent="0.25">
      <c r="A412" s="6"/>
    </row>
    <row r="413" spans="1:1" ht="13.2" x14ac:dyDescent="0.25">
      <c r="A413" s="6"/>
    </row>
    <row r="414" spans="1:1" ht="13.2" x14ac:dyDescent="0.25">
      <c r="A414" s="6"/>
    </row>
    <row r="415" spans="1:1" ht="13.2" x14ac:dyDescent="0.25">
      <c r="A415" s="6"/>
    </row>
    <row r="416" spans="1:1" ht="13.2" x14ac:dyDescent="0.25">
      <c r="A416" s="6"/>
    </row>
    <row r="417" spans="1:1" ht="13.2" x14ac:dyDescent="0.25">
      <c r="A417" s="6"/>
    </row>
    <row r="418" spans="1:1" ht="13.2" x14ac:dyDescent="0.25">
      <c r="A418" s="6"/>
    </row>
    <row r="419" spans="1:1" ht="13.2" x14ac:dyDescent="0.25">
      <c r="A419" s="6"/>
    </row>
    <row r="420" spans="1:1" ht="13.2" x14ac:dyDescent="0.25">
      <c r="A420" s="6"/>
    </row>
    <row r="421" spans="1:1" ht="13.2" x14ac:dyDescent="0.25">
      <c r="A421" s="6"/>
    </row>
    <row r="422" spans="1:1" ht="13.2" x14ac:dyDescent="0.25">
      <c r="A422" s="6"/>
    </row>
    <row r="423" spans="1:1" ht="13.2" x14ac:dyDescent="0.25">
      <c r="A423" s="6"/>
    </row>
    <row r="424" spans="1:1" ht="13.2" x14ac:dyDescent="0.25">
      <c r="A424" s="6"/>
    </row>
    <row r="425" spans="1:1" ht="13.2" x14ac:dyDescent="0.25">
      <c r="A425" s="6"/>
    </row>
    <row r="426" spans="1:1" ht="13.2" x14ac:dyDescent="0.25">
      <c r="A426" s="6"/>
    </row>
    <row r="427" spans="1:1" ht="13.2" x14ac:dyDescent="0.25">
      <c r="A427" s="6"/>
    </row>
    <row r="428" spans="1:1" ht="13.2" x14ac:dyDescent="0.25">
      <c r="A428" s="6"/>
    </row>
    <row r="429" spans="1:1" ht="13.2" x14ac:dyDescent="0.25">
      <c r="A429" s="6"/>
    </row>
    <row r="430" spans="1:1" ht="13.2" x14ac:dyDescent="0.25">
      <c r="A430" s="6"/>
    </row>
    <row r="431" spans="1:1" ht="13.2" x14ac:dyDescent="0.25">
      <c r="A431" s="6"/>
    </row>
    <row r="432" spans="1:1" ht="13.2" x14ac:dyDescent="0.25">
      <c r="A432" s="6"/>
    </row>
    <row r="433" spans="1:1" ht="13.2" x14ac:dyDescent="0.25">
      <c r="A433" s="6"/>
    </row>
    <row r="434" spans="1:1" ht="13.2" x14ac:dyDescent="0.25">
      <c r="A434" s="6"/>
    </row>
    <row r="435" spans="1:1" ht="13.2" x14ac:dyDescent="0.25">
      <c r="A435" s="6"/>
    </row>
    <row r="436" spans="1:1" ht="13.2" x14ac:dyDescent="0.25">
      <c r="A436" s="6"/>
    </row>
    <row r="437" spans="1:1" ht="13.2" x14ac:dyDescent="0.25">
      <c r="A437" s="6"/>
    </row>
    <row r="438" spans="1:1" ht="13.2" x14ac:dyDescent="0.25">
      <c r="A438" s="6"/>
    </row>
    <row r="439" spans="1:1" ht="13.2" x14ac:dyDescent="0.25">
      <c r="A439" s="6"/>
    </row>
    <row r="440" spans="1:1" ht="13.2" x14ac:dyDescent="0.25">
      <c r="A440" s="6"/>
    </row>
    <row r="441" spans="1:1" ht="13.2" x14ac:dyDescent="0.25">
      <c r="A441" s="6"/>
    </row>
    <row r="442" spans="1:1" ht="13.2" x14ac:dyDescent="0.25">
      <c r="A442" s="6"/>
    </row>
    <row r="443" spans="1:1" ht="13.2" x14ac:dyDescent="0.25">
      <c r="A443" s="6"/>
    </row>
    <row r="444" spans="1:1" ht="13.2" x14ac:dyDescent="0.25">
      <c r="A444" s="6"/>
    </row>
    <row r="445" spans="1:1" ht="13.2" x14ac:dyDescent="0.25">
      <c r="A445" s="6"/>
    </row>
    <row r="446" spans="1:1" ht="13.2" x14ac:dyDescent="0.25">
      <c r="A446" s="6"/>
    </row>
    <row r="447" spans="1:1" ht="13.2" x14ac:dyDescent="0.25">
      <c r="A447" s="6"/>
    </row>
    <row r="448" spans="1:1" ht="13.2" x14ac:dyDescent="0.25">
      <c r="A448" s="6"/>
    </row>
    <row r="449" spans="1:1" ht="13.2" x14ac:dyDescent="0.25">
      <c r="A449" s="6"/>
    </row>
    <row r="450" spans="1:1" ht="13.2" x14ac:dyDescent="0.25">
      <c r="A450" s="6"/>
    </row>
    <row r="451" spans="1:1" ht="13.2" x14ac:dyDescent="0.25">
      <c r="A451" s="6"/>
    </row>
    <row r="452" spans="1:1" ht="13.2" x14ac:dyDescent="0.25">
      <c r="A452" s="6"/>
    </row>
    <row r="453" spans="1:1" ht="13.2" x14ac:dyDescent="0.25">
      <c r="A453" s="6"/>
    </row>
    <row r="454" spans="1:1" ht="13.2" x14ac:dyDescent="0.25">
      <c r="A454" s="6"/>
    </row>
    <row r="455" spans="1:1" ht="13.2" x14ac:dyDescent="0.25">
      <c r="A455" s="6"/>
    </row>
    <row r="456" spans="1:1" ht="13.2" x14ac:dyDescent="0.25">
      <c r="A456" s="6"/>
    </row>
    <row r="457" spans="1:1" ht="13.2" x14ac:dyDescent="0.25">
      <c r="A457" s="6"/>
    </row>
    <row r="458" spans="1:1" ht="13.2" x14ac:dyDescent="0.25">
      <c r="A458" s="6"/>
    </row>
    <row r="459" spans="1:1" ht="13.2" x14ac:dyDescent="0.25">
      <c r="A459" s="6"/>
    </row>
    <row r="460" spans="1:1" ht="13.2" x14ac:dyDescent="0.25">
      <c r="A460" s="6"/>
    </row>
    <row r="461" spans="1:1" ht="13.2" x14ac:dyDescent="0.25">
      <c r="A461" s="6"/>
    </row>
    <row r="462" spans="1:1" ht="13.2" x14ac:dyDescent="0.25">
      <c r="A462" s="6"/>
    </row>
    <row r="463" spans="1:1" ht="13.2" x14ac:dyDescent="0.25">
      <c r="A463" s="6"/>
    </row>
    <row r="464" spans="1:1" ht="13.2" x14ac:dyDescent="0.25">
      <c r="A464" s="6"/>
    </row>
    <row r="465" spans="1:1" ht="13.2" x14ac:dyDescent="0.25">
      <c r="A465" s="6"/>
    </row>
    <row r="466" spans="1:1" ht="13.2" x14ac:dyDescent="0.25">
      <c r="A466" s="6"/>
    </row>
    <row r="467" spans="1:1" ht="13.2" x14ac:dyDescent="0.25">
      <c r="A467" s="6"/>
    </row>
    <row r="468" spans="1:1" ht="13.2" x14ac:dyDescent="0.25">
      <c r="A468" s="6"/>
    </row>
    <row r="469" spans="1:1" ht="13.2" x14ac:dyDescent="0.25">
      <c r="A469" s="6"/>
    </row>
    <row r="470" spans="1:1" ht="13.2" x14ac:dyDescent="0.25">
      <c r="A470" s="6"/>
    </row>
    <row r="471" spans="1:1" ht="13.2" x14ac:dyDescent="0.25">
      <c r="A471" s="6"/>
    </row>
    <row r="472" spans="1:1" ht="13.2" x14ac:dyDescent="0.25">
      <c r="A472" s="6"/>
    </row>
    <row r="473" spans="1:1" ht="13.2" x14ac:dyDescent="0.25">
      <c r="A473" s="6"/>
    </row>
    <row r="474" spans="1:1" ht="13.2" x14ac:dyDescent="0.25">
      <c r="A474" s="6"/>
    </row>
    <row r="475" spans="1:1" ht="13.2" x14ac:dyDescent="0.25">
      <c r="A475" s="6"/>
    </row>
    <row r="476" spans="1:1" ht="13.2" x14ac:dyDescent="0.25">
      <c r="A476" s="6"/>
    </row>
    <row r="477" spans="1:1" ht="13.2" x14ac:dyDescent="0.25">
      <c r="A477" s="6"/>
    </row>
    <row r="478" spans="1:1" ht="13.2" x14ac:dyDescent="0.25">
      <c r="A478" s="6"/>
    </row>
    <row r="479" spans="1:1" ht="13.2" x14ac:dyDescent="0.25">
      <c r="A479" s="6"/>
    </row>
    <row r="480" spans="1:1" ht="13.2" x14ac:dyDescent="0.25">
      <c r="A480" s="6"/>
    </row>
    <row r="481" spans="1:1" ht="13.2" x14ac:dyDescent="0.25">
      <c r="A481" s="6"/>
    </row>
    <row r="482" spans="1:1" ht="13.2" x14ac:dyDescent="0.25">
      <c r="A482" s="6"/>
    </row>
    <row r="483" spans="1:1" ht="13.2" x14ac:dyDescent="0.25">
      <c r="A483" s="6"/>
    </row>
    <row r="484" spans="1:1" ht="13.2" x14ac:dyDescent="0.25">
      <c r="A484" s="6"/>
    </row>
    <row r="485" spans="1:1" ht="13.2" x14ac:dyDescent="0.25">
      <c r="A485" s="6"/>
    </row>
    <row r="486" spans="1:1" ht="13.2" x14ac:dyDescent="0.25">
      <c r="A486" s="6"/>
    </row>
    <row r="487" spans="1:1" ht="13.2" x14ac:dyDescent="0.25">
      <c r="A487" s="6"/>
    </row>
    <row r="488" spans="1:1" ht="13.2" x14ac:dyDescent="0.25">
      <c r="A488" s="6"/>
    </row>
    <row r="489" spans="1:1" ht="13.2" x14ac:dyDescent="0.25">
      <c r="A489" s="6"/>
    </row>
    <row r="490" spans="1:1" ht="13.2" x14ac:dyDescent="0.25">
      <c r="A490" s="6"/>
    </row>
    <row r="491" spans="1:1" ht="13.2" x14ac:dyDescent="0.25">
      <c r="A491" s="6"/>
    </row>
    <row r="492" spans="1:1" ht="13.2" x14ac:dyDescent="0.25">
      <c r="A492" s="6"/>
    </row>
    <row r="493" spans="1:1" ht="13.2" x14ac:dyDescent="0.25">
      <c r="A493" s="6"/>
    </row>
    <row r="494" spans="1:1" ht="13.2" x14ac:dyDescent="0.25">
      <c r="A494" s="6"/>
    </row>
    <row r="495" spans="1:1" ht="13.2" x14ac:dyDescent="0.25">
      <c r="A495" s="6"/>
    </row>
    <row r="496" spans="1:1" ht="13.2" x14ac:dyDescent="0.25">
      <c r="A496" s="6"/>
    </row>
    <row r="497" spans="1:1" ht="13.2" x14ac:dyDescent="0.25">
      <c r="A497" s="6"/>
    </row>
    <row r="498" spans="1:1" ht="13.2" x14ac:dyDescent="0.25">
      <c r="A498" s="6"/>
    </row>
    <row r="499" spans="1:1" ht="13.2" x14ac:dyDescent="0.25">
      <c r="A499" s="6"/>
    </row>
    <row r="500" spans="1:1" ht="13.2" x14ac:dyDescent="0.25">
      <c r="A500" s="6"/>
    </row>
    <row r="501" spans="1:1" ht="13.2" x14ac:dyDescent="0.25">
      <c r="A501" s="6"/>
    </row>
    <row r="502" spans="1:1" ht="13.2" x14ac:dyDescent="0.25">
      <c r="A502" s="6"/>
    </row>
    <row r="503" spans="1:1" ht="13.2" x14ac:dyDescent="0.25">
      <c r="A503" s="6"/>
    </row>
    <row r="504" spans="1:1" ht="13.2" x14ac:dyDescent="0.25">
      <c r="A504" s="6"/>
    </row>
    <row r="505" spans="1:1" ht="13.2" x14ac:dyDescent="0.25">
      <c r="A505" s="6"/>
    </row>
    <row r="506" spans="1:1" ht="13.2" x14ac:dyDescent="0.25">
      <c r="A506" s="6"/>
    </row>
    <row r="507" spans="1:1" ht="13.2" x14ac:dyDescent="0.25">
      <c r="A507" s="6"/>
    </row>
    <row r="508" spans="1:1" ht="13.2" x14ac:dyDescent="0.25">
      <c r="A508" s="6"/>
    </row>
    <row r="509" spans="1:1" ht="13.2" x14ac:dyDescent="0.25">
      <c r="A509" s="6"/>
    </row>
    <row r="510" spans="1:1" ht="13.2" x14ac:dyDescent="0.25">
      <c r="A510" s="6"/>
    </row>
    <row r="511" spans="1:1" ht="13.2" x14ac:dyDescent="0.25">
      <c r="A511" s="6"/>
    </row>
    <row r="512" spans="1:1" ht="13.2" x14ac:dyDescent="0.25">
      <c r="A512" s="6"/>
    </row>
    <row r="513" spans="1:1" ht="13.2" x14ac:dyDescent="0.25">
      <c r="A513" s="6"/>
    </row>
    <row r="514" spans="1:1" ht="13.2" x14ac:dyDescent="0.25">
      <c r="A514" s="6"/>
    </row>
    <row r="515" spans="1:1" ht="13.2" x14ac:dyDescent="0.25">
      <c r="A515" s="6"/>
    </row>
    <row r="516" spans="1:1" ht="13.2" x14ac:dyDescent="0.25">
      <c r="A516" s="6"/>
    </row>
    <row r="517" spans="1:1" ht="13.2" x14ac:dyDescent="0.25">
      <c r="A517" s="6"/>
    </row>
    <row r="518" spans="1:1" ht="13.2" x14ac:dyDescent="0.25">
      <c r="A518" s="6"/>
    </row>
    <row r="519" spans="1:1" ht="13.2" x14ac:dyDescent="0.25">
      <c r="A519" s="6"/>
    </row>
    <row r="520" spans="1:1" ht="13.2" x14ac:dyDescent="0.25">
      <c r="A520" s="6"/>
    </row>
    <row r="521" spans="1:1" ht="13.2" x14ac:dyDescent="0.25">
      <c r="A521" s="6"/>
    </row>
    <row r="522" spans="1:1" ht="13.2" x14ac:dyDescent="0.25">
      <c r="A522" s="6"/>
    </row>
    <row r="523" spans="1:1" ht="13.2" x14ac:dyDescent="0.25">
      <c r="A523" s="6"/>
    </row>
    <row r="524" spans="1:1" ht="13.2" x14ac:dyDescent="0.25">
      <c r="A524" s="6"/>
    </row>
    <row r="525" spans="1:1" ht="13.2" x14ac:dyDescent="0.25">
      <c r="A525" s="6"/>
    </row>
    <row r="526" spans="1:1" ht="13.2" x14ac:dyDescent="0.25">
      <c r="A526" s="6"/>
    </row>
    <row r="527" spans="1:1" ht="13.2" x14ac:dyDescent="0.25">
      <c r="A527" s="6"/>
    </row>
    <row r="528" spans="1:1" ht="13.2" x14ac:dyDescent="0.25">
      <c r="A528" s="6"/>
    </row>
    <row r="529" spans="1:1" ht="13.2" x14ac:dyDescent="0.25">
      <c r="A529" s="6"/>
    </row>
    <row r="530" spans="1:1" ht="13.2" x14ac:dyDescent="0.25">
      <c r="A530" s="6"/>
    </row>
    <row r="531" spans="1:1" ht="13.2" x14ac:dyDescent="0.25">
      <c r="A531" s="6"/>
    </row>
    <row r="532" spans="1:1" ht="13.2" x14ac:dyDescent="0.25">
      <c r="A532" s="6"/>
    </row>
    <row r="533" spans="1:1" ht="13.2" x14ac:dyDescent="0.25">
      <c r="A533" s="6"/>
    </row>
    <row r="534" spans="1:1" ht="13.2" x14ac:dyDescent="0.25">
      <c r="A534" s="6"/>
    </row>
    <row r="535" spans="1:1" ht="13.2" x14ac:dyDescent="0.25">
      <c r="A535" s="6"/>
    </row>
    <row r="536" spans="1:1" ht="13.2" x14ac:dyDescent="0.25">
      <c r="A536" s="6"/>
    </row>
    <row r="537" spans="1:1" ht="13.2" x14ac:dyDescent="0.25">
      <c r="A537" s="6"/>
    </row>
    <row r="538" spans="1:1" ht="13.2" x14ac:dyDescent="0.25">
      <c r="A538" s="6"/>
    </row>
    <row r="539" spans="1:1" ht="13.2" x14ac:dyDescent="0.25">
      <c r="A539" s="6"/>
    </row>
    <row r="540" spans="1:1" ht="13.2" x14ac:dyDescent="0.25">
      <c r="A540" s="6"/>
    </row>
    <row r="541" spans="1:1" ht="13.2" x14ac:dyDescent="0.25">
      <c r="A541" s="6"/>
    </row>
    <row r="542" spans="1:1" ht="13.2" x14ac:dyDescent="0.25">
      <c r="A542" s="6"/>
    </row>
    <row r="543" spans="1:1" ht="13.2" x14ac:dyDescent="0.25">
      <c r="A543" s="6"/>
    </row>
    <row r="544" spans="1:1" ht="13.2" x14ac:dyDescent="0.25">
      <c r="A544" s="6"/>
    </row>
    <row r="545" spans="1:1" ht="13.2" x14ac:dyDescent="0.25">
      <c r="A545" s="6"/>
    </row>
    <row r="546" spans="1:1" ht="13.2" x14ac:dyDescent="0.25">
      <c r="A546" s="6"/>
    </row>
    <row r="547" spans="1:1" ht="13.2" x14ac:dyDescent="0.25">
      <c r="A547" s="6"/>
    </row>
    <row r="548" spans="1:1" ht="13.2" x14ac:dyDescent="0.25">
      <c r="A548" s="6"/>
    </row>
    <row r="549" spans="1:1" ht="13.2" x14ac:dyDescent="0.25">
      <c r="A549" s="6"/>
    </row>
    <row r="550" spans="1:1" ht="13.2" x14ac:dyDescent="0.25">
      <c r="A550" s="6"/>
    </row>
    <row r="551" spans="1:1" ht="13.2" x14ac:dyDescent="0.25">
      <c r="A551" s="6"/>
    </row>
    <row r="552" spans="1:1" ht="13.2" x14ac:dyDescent="0.25">
      <c r="A552" s="6"/>
    </row>
    <row r="553" spans="1:1" ht="13.2" x14ac:dyDescent="0.25">
      <c r="A553" s="6"/>
    </row>
    <row r="554" spans="1:1" ht="13.2" x14ac:dyDescent="0.25">
      <c r="A554" s="6"/>
    </row>
    <row r="555" spans="1:1" ht="13.2" x14ac:dyDescent="0.25">
      <c r="A555" s="6"/>
    </row>
    <row r="556" spans="1:1" ht="13.2" x14ac:dyDescent="0.25">
      <c r="A556" s="6"/>
    </row>
    <row r="557" spans="1:1" ht="13.2" x14ac:dyDescent="0.25">
      <c r="A557" s="6"/>
    </row>
    <row r="558" spans="1:1" ht="13.2" x14ac:dyDescent="0.25">
      <c r="A558" s="6"/>
    </row>
    <row r="559" spans="1:1" ht="13.2" x14ac:dyDescent="0.25">
      <c r="A559" s="6"/>
    </row>
    <row r="560" spans="1:1" ht="13.2" x14ac:dyDescent="0.25">
      <c r="A560" s="6"/>
    </row>
    <row r="561" spans="1:1" ht="13.2" x14ac:dyDescent="0.25">
      <c r="A561" s="6"/>
    </row>
    <row r="562" spans="1:1" ht="13.2" x14ac:dyDescent="0.25">
      <c r="A562" s="6"/>
    </row>
    <row r="563" spans="1:1" ht="13.2" x14ac:dyDescent="0.25">
      <c r="A563" s="6"/>
    </row>
    <row r="564" spans="1:1" ht="13.2" x14ac:dyDescent="0.25">
      <c r="A564" s="6"/>
    </row>
    <row r="565" spans="1:1" ht="13.2" x14ac:dyDescent="0.25">
      <c r="A565" s="6"/>
    </row>
    <row r="566" spans="1:1" ht="13.2" x14ac:dyDescent="0.25">
      <c r="A566" s="6"/>
    </row>
    <row r="567" spans="1:1" ht="13.2" x14ac:dyDescent="0.25">
      <c r="A567" s="6"/>
    </row>
    <row r="568" spans="1:1" ht="13.2" x14ac:dyDescent="0.25">
      <c r="A568" s="6"/>
    </row>
    <row r="569" spans="1:1" ht="13.2" x14ac:dyDescent="0.25">
      <c r="A569" s="6"/>
    </row>
    <row r="570" spans="1:1" ht="13.2" x14ac:dyDescent="0.25">
      <c r="A570" s="6"/>
    </row>
    <row r="571" spans="1:1" ht="13.2" x14ac:dyDescent="0.25">
      <c r="A571" s="6"/>
    </row>
    <row r="572" spans="1:1" ht="13.2" x14ac:dyDescent="0.25">
      <c r="A572" s="6"/>
    </row>
    <row r="573" spans="1:1" ht="13.2" x14ac:dyDescent="0.25">
      <c r="A573" s="6"/>
    </row>
    <row r="574" spans="1:1" ht="13.2" x14ac:dyDescent="0.25">
      <c r="A574" s="6"/>
    </row>
    <row r="575" spans="1:1" ht="13.2" x14ac:dyDescent="0.25">
      <c r="A575" s="6"/>
    </row>
    <row r="576" spans="1:1" ht="13.2" x14ac:dyDescent="0.25">
      <c r="A576" s="6"/>
    </row>
    <row r="577" spans="1:1" ht="13.2" x14ac:dyDescent="0.25">
      <c r="A577" s="6"/>
    </row>
    <row r="578" spans="1:1" ht="13.2" x14ac:dyDescent="0.25">
      <c r="A578" s="6"/>
    </row>
    <row r="579" spans="1:1" ht="13.2" x14ac:dyDescent="0.25">
      <c r="A579" s="6"/>
    </row>
    <row r="580" spans="1:1" ht="13.2" x14ac:dyDescent="0.25">
      <c r="A580" s="6"/>
    </row>
    <row r="581" spans="1:1" ht="13.2" x14ac:dyDescent="0.25">
      <c r="A581" s="6"/>
    </row>
    <row r="582" spans="1:1" ht="13.2" x14ac:dyDescent="0.25">
      <c r="A582" s="6"/>
    </row>
    <row r="583" spans="1:1" ht="13.2" x14ac:dyDescent="0.25">
      <c r="A583" s="6"/>
    </row>
    <row r="584" spans="1:1" ht="13.2" x14ac:dyDescent="0.25">
      <c r="A584" s="6"/>
    </row>
    <row r="585" spans="1:1" ht="13.2" x14ac:dyDescent="0.25">
      <c r="A585" s="6"/>
    </row>
    <row r="586" spans="1:1" ht="13.2" x14ac:dyDescent="0.25">
      <c r="A586" s="6"/>
    </row>
    <row r="587" spans="1:1" ht="13.2" x14ac:dyDescent="0.25">
      <c r="A587" s="6"/>
    </row>
    <row r="588" spans="1:1" ht="13.2" x14ac:dyDescent="0.25">
      <c r="A588" s="6"/>
    </row>
    <row r="589" spans="1:1" ht="13.2" x14ac:dyDescent="0.25">
      <c r="A589" s="6"/>
    </row>
    <row r="590" spans="1:1" ht="13.2" x14ac:dyDescent="0.25">
      <c r="A590" s="6"/>
    </row>
    <row r="591" spans="1:1" ht="13.2" x14ac:dyDescent="0.25">
      <c r="A591" s="6"/>
    </row>
    <row r="592" spans="1:1" ht="13.2" x14ac:dyDescent="0.25">
      <c r="A592" s="6"/>
    </row>
    <row r="593" spans="1:1" ht="13.2" x14ac:dyDescent="0.25">
      <c r="A593" s="6"/>
    </row>
    <row r="594" spans="1:1" ht="13.2" x14ac:dyDescent="0.25">
      <c r="A594" s="6"/>
    </row>
    <row r="595" spans="1:1" ht="13.2" x14ac:dyDescent="0.25">
      <c r="A595" s="6"/>
    </row>
    <row r="596" spans="1:1" ht="13.2" x14ac:dyDescent="0.25">
      <c r="A596" s="6"/>
    </row>
    <row r="597" spans="1:1" ht="13.2" x14ac:dyDescent="0.25">
      <c r="A597" s="6"/>
    </row>
    <row r="598" spans="1:1" ht="13.2" x14ac:dyDescent="0.25">
      <c r="A598" s="6"/>
    </row>
    <row r="599" spans="1:1" ht="13.2" x14ac:dyDescent="0.25">
      <c r="A599" s="6"/>
    </row>
    <row r="600" spans="1:1" ht="13.2" x14ac:dyDescent="0.25">
      <c r="A600" s="6"/>
    </row>
    <row r="601" spans="1:1" ht="13.2" x14ac:dyDescent="0.25">
      <c r="A601" s="6"/>
    </row>
    <row r="602" spans="1:1" ht="13.2" x14ac:dyDescent="0.25">
      <c r="A602" s="6"/>
    </row>
    <row r="603" spans="1:1" ht="13.2" x14ac:dyDescent="0.25">
      <c r="A603" s="6"/>
    </row>
    <row r="604" spans="1:1" ht="13.2" x14ac:dyDescent="0.25">
      <c r="A604" s="6"/>
    </row>
    <row r="605" spans="1:1" ht="13.2" x14ac:dyDescent="0.25">
      <c r="A605" s="6"/>
    </row>
    <row r="606" spans="1:1" ht="13.2" x14ac:dyDescent="0.25">
      <c r="A606" s="6"/>
    </row>
    <row r="607" spans="1:1" ht="13.2" x14ac:dyDescent="0.25">
      <c r="A607" s="6"/>
    </row>
    <row r="608" spans="1:1" ht="13.2" x14ac:dyDescent="0.25">
      <c r="A608" s="6"/>
    </row>
    <row r="609" spans="1:1" ht="13.2" x14ac:dyDescent="0.25">
      <c r="A609" s="6"/>
    </row>
    <row r="610" spans="1:1" ht="13.2" x14ac:dyDescent="0.25">
      <c r="A610" s="6"/>
    </row>
    <row r="611" spans="1:1" ht="13.2" x14ac:dyDescent="0.25">
      <c r="A611" s="6"/>
    </row>
    <row r="612" spans="1:1" ht="13.2" x14ac:dyDescent="0.25">
      <c r="A612" s="6"/>
    </row>
    <row r="613" spans="1:1" ht="13.2" x14ac:dyDescent="0.25">
      <c r="A613" s="6"/>
    </row>
    <row r="614" spans="1:1" ht="13.2" x14ac:dyDescent="0.25">
      <c r="A614" s="6"/>
    </row>
    <row r="615" spans="1:1" ht="13.2" x14ac:dyDescent="0.25">
      <c r="A615" s="6"/>
    </row>
    <row r="616" spans="1:1" ht="13.2" x14ac:dyDescent="0.25">
      <c r="A616" s="6"/>
    </row>
    <row r="617" spans="1:1" ht="13.2" x14ac:dyDescent="0.25">
      <c r="A617" s="6"/>
    </row>
    <row r="618" spans="1:1" ht="13.2" x14ac:dyDescent="0.25">
      <c r="A618" s="6"/>
    </row>
    <row r="619" spans="1:1" ht="13.2" x14ac:dyDescent="0.25">
      <c r="A619" s="6"/>
    </row>
    <row r="620" spans="1:1" ht="13.2" x14ac:dyDescent="0.25">
      <c r="A620" s="6"/>
    </row>
    <row r="621" spans="1:1" ht="13.2" x14ac:dyDescent="0.25">
      <c r="A621" s="6"/>
    </row>
    <row r="622" spans="1:1" ht="13.2" x14ac:dyDescent="0.25">
      <c r="A622" s="6"/>
    </row>
    <row r="623" spans="1:1" ht="13.2" x14ac:dyDescent="0.25">
      <c r="A623" s="6"/>
    </row>
    <row r="624" spans="1:1" ht="13.2" x14ac:dyDescent="0.25">
      <c r="A624" s="6"/>
    </row>
    <row r="625" spans="1:1" ht="13.2" x14ac:dyDescent="0.25">
      <c r="A625" s="6"/>
    </row>
    <row r="626" spans="1:1" ht="13.2" x14ac:dyDescent="0.25">
      <c r="A626" s="6"/>
    </row>
    <row r="627" spans="1:1" ht="13.2" x14ac:dyDescent="0.25">
      <c r="A627" s="6"/>
    </row>
    <row r="628" spans="1:1" ht="13.2" x14ac:dyDescent="0.25">
      <c r="A628" s="6"/>
    </row>
    <row r="629" spans="1:1" ht="13.2" x14ac:dyDescent="0.25">
      <c r="A629" s="6"/>
    </row>
    <row r="630" spans="1:1" ht="13.2" x14ac:dyDescent="0.25">
      <c r="A630" s="6"/>
    </row>
    <row r="631" spans="1:1" ht="13.2" x14ac:dyDescent="0.25">
      <c r="A631" s="6"/>
    </row>
    <row r="632" spans="1:1" ht="13.2" x14ac:dyDescent="0.25">
      <c r="A632" s="6"/>
    </row>
    <row r="633" spans="1:1" ht="13.2" x14ac:dyDescent="0.25">
      <c r="A633" s="6"/>
    </row>
    <row r="634" spans="1:1" ht="13.2" x14ac:dyDescent="0.25">
      <c r="A634" s="6"/>
    </row>
    <row r="635" spans="1:1" ht="13.2" x14ac:dyDescent="0.25">
      <c r="A635" s="6"/>
    </row>
    <row r="636" spans="1:1" ht="13.2" x14ac:dyDescent="0.25">
      <c r="A636" s="6"/>
    </row>
    <row r="637" spans="1:1" ht="13.2" x14ac:dyDescent="0.25">
      <c r="A637" s="6"/>
    </row>
    <row r="638" spans="1:1" ht="13.2" x14ac:dyDescent="0.25">
      <c r="A638" s="6"/>
    </row>
    <row r="639" spans="1:1" ht="13.2" x14ac:dyDescent="0.25">
      <c r="A639" s="6"/>
    </row>
    <row r="640" spans="1:1" ht="13.2" x14ac:dyDescent="0.25">
      <c r="A640" s="6"/>
    </row>
    <row r="641" spans="1:1" ht="13.2" x14ac:dyDescent="0.25">
      <c r="A641" s="6"/>
    </row>
    <row r="642" spans="1:1" ht="13.2" x14ac:dyDescent="0.25">
      <c r="A642" s="6"/>
    </row>
    <row r="643" spans="1:1" ht="13.2" x14ac:dyDescent="0.25">
      <c r="A643" s="6"/>
    </row>
    <row r="644" spans="1:1" ht="13.2" x14ac:dyDescent="0.25">
      <c r="A644" s="6"/>
    </row>
    <row r="645" spans="1:1" ht="13.2" x14ac:dyDescent="0.25">
      <c r="A645" s="6"/>
    </row>
    <row r="646" spans="1:1" ht="13.2" x14ac:dyDescent="0.25">
      <c r="A646" s="6"/>
    </row>
    <row r="647" spans="1:1" ht="13.2" x14ac:dyDescent="0.25">
      <c r="A647" s="6"/>
    </row>
    <row r="648" spans="1:1" ht="13.2" x14ac:dyDescent="0.25">
      <c r="A648" s="6"/>
    </row>
    <row r="649" spans="1:1" ht="13.2" x14ac:dyDescent="0.25">
      <c r="A649" s="6"/>
    </row>
    <row r="650" spans="1:1" ht="13.2" x14ac:dyDescent="0.25">
      <c r="A650" s="6"/>
    </row>
    <row r="651" spans="1:1" ht="13.2" x14ac:dyDescent="0.25">
      <c r="A651" s="6"/>
    </row>
    <row r="652" spans="1:1" ht="13.2" x14ac:dyDescent="0.25">
      <c r="A652" s="6"/>
    </row>
    <row r="653" spans="1:1" ht="13.2" x14ac:dyDescent="0.25">
      <c r="A653" s="6"/>
    </row>
    <row r="654" spans="1:1" ht="13.2" x14ac:dyDescent="0.25">
      <c r="A654" s="6"/>
    </row>
    <row r="655" spans="1:1" ht="13.2" x14ac:dyDescent="0.25">
      <c r="A655" s="6"/>
    </row>
    <row r="656" spans="1:1" ht="13.2" x14ac:dyDescent="0.25">
      <c r="A656" s="6"/>
    </row>
    <row r="657" spans="1:1" ht="13.2" x14ac:dyDescent="0.25">
      <c r="A657" s="6"/>
    </row>
    <row r="658" spans="1:1" ht="13.2" x14ac:dyDescent="0.25">
      <c r="A658" s="6"/>
    </row>
    <row r="659" spans="1:1" ht="13.2" x14ac:dyDescent="0.25">
      <c r="A659" s="6"/>
    </row>
    <row r="660" spans="1:1" ht="13.2" x14ac:dyDescent="0.25">
      <c r="A660" s="6"/>
    </row>
    <row r="661" spans="1:1" ht="13.2" x14ac:dyDescent="0.25">
      <c r="A661" s="6"/>
    </row>
    <row r="662" spans="1:1" ht="13.2" x14ac:dyDescent="0.25">
      <c r="A662" s="6"/>
    </row>
    <row r="663" spans="1:1" ht="13.2" x14ac:dyDescent="0.25">
      <c r="A663" s="6"/>
    </row>
    <row r="664" spans="1:1" ht="13.2" x14ac:dyDescent="0.25">
      <c r="A664" s="6"/>
    </row>
    <row r="665" spans="1:1" ht="13.2" x14ac:dyDescent="0.25">
      <c r="A665" s="6"/>
    </row>
    <row r="666" spans="1:1" ht="13.2" x14ac:dyDescent="0.25">
      <c r="A666" s="6"/>
    </row>
    <row r="667" spans="1:1" ht="13.2" x14ac:dyDescent="0.25">
      <c r="A667" s="6"/>
    </row>
    <row r="668" spans="1:1" ht="13.2" x14ac:dyDescent="0.25">
      <c r="A668" s="6"/>
    </row>
    <row r="669" spans="1:1" ht="13.2" x14ac:dyDescent="0.25">
      <c r="A669" s="6"/>
    </row>
    <row r="670" spans="1:1" ht="13.2" x14ac:dyDescent="0.25">
      <c r="A670" s="6"/>
    </row>
    <row r="671" spans="1:1" ht="13.2" x14ac:dyDescent="0.25">
      <c r="A671" s="6"/>
    </row>
    <row r="672" spans="1:1" ht="13.2" x14ac:dyDescent="0.25">
      <c r="A672" s="6"/>
    </row>
    <row r="673" spans="1:1" ht="13.2" x14ac:dyDescent="0.25">
      <c r="A673" s="6"/>
    </row>
    <row r="674" spans="1:1" ht="13.2" x14ac:dyDescent="0.25">
      <c r="A674" s="6"/>
    </row>
    <row r="675" spans="1:1" ht="13.2" x14ac:dyDescent="0.25">
      <c r="A675" s="6"/>
    </row>
    <row r="676" spans="1:1" ht="13.2" x14ac:dyDescent="0.25">
      <c r="A676" s="6"/>
    </row>
    <row r="677" spans="1:1" ht="13.2" x14ac:dyDescent="0.25">
      <c r="A677" s="6"/>
    </row>
    <row r="678" spans="1:1" ht="13.2" x14ac:dyDescent="0.25">
      <c r="A678" s="6"/>
    </row>
    <row r="679" spans="1:1" ht="13.2" x14ac:dyDescent="0.25">
      <c r="A679" s="6"/>
    </row>
    <row r="680" spans="1:1" ht="13.2" x14ac:dyDescent="0.25">
      <c r="A680" s="6"/>
    </row>
    <row r="681" spans="1:1" ht="13.2" x14ac:dyDescent="0.25">
      <c r="A681" s="6"/>
    </row>
    <row r="682" spans="1:1" ht="13.2" x14ac:dyDescent="0.25">
      <c r="A682" s="6"/>
    </row>
    <row r="683" spans="1:1" ht="13.2" x14ac:dyDescent="0.25">
      <c r="A683" s="6"/>
    </row>
    <row r="684" spans="1:1" ht="13.2" x14ac:dyDescent="0.25">
      <c r="A684" s="6"/>
    </row>
    <row r="685" spans="1:1" ht="13.2" x14ac:dyDescent="0.25">
      <c r="A685" s="6"/>
    </row>
    <row r="686" spans="1:1" ht="13.2" x14ac:dyDescent="0.25">
      <c r="A686" s="6"/>
    </row>
    <row r="687" spans="1:1" ht="13.2" x14ac:dyDescent="0.25">
      <c r="A687" s="6"/>
    </row>
    <row r="688" spans="1:1" ht="13.2" x14ac:dyDescent="0.25">
      <c r="A688" s="6"/>
    </row>
    <row r="689" spans="1:1" ht="13.2" x14ac:dyDescent="0.25">
      <c r="A689" s="6"/>
    </row>
    <row r="690" spans="1:1" ht="13.2" x14ac:dyDescent="0.25">
      <c r="A690" s="6"/>
    </row>
    <row r="691" spans="1:1" ht="13.2" x14ac:dyDescent="0.25">
      <c r="A691" s="6"/>
    </row>
    <row r="692" spans="1:1" ht="13.2" x14ac:dyDescent="0.25">
      <c r="A692" s="6"/>
    </row>
    <row r="693" spans="1:1" ht="13.2" x14ac:dyDescent="0.25">
      <c r="A693" s="6"/>
    </row>
    <row r="694" spans="1:1" ht="13.2" x14ac:dyDescent="0.25">
      <c r="A694" s="6"/>
    </row>
    <row r="695" spans="1:1" ht="13.2" x14ac:dyDescent="0.25">
      <c r="A695" s="6"/>
    </row>
    <row r="696" spans="1:1" ht="13.2" x14ac:dyDescent="0.25">
      <c r="A696" s="6"/>
    </row>
    <row r="697" spans="1:1" ht="13.2" x14ac:dyDescent="0.25">
      <c r="A697" s="6"/>
    </row>
    <row r="698" spans="1:1" ht="13.2" x14ac:dyDescent="0.25">
      <c r="A698" s="6"/>
    </row>
    <row r="699" spans="1:1" ht="13.2" x14ac:dyDescent="0.25">
      <c r="A699" s="6"/>
    </row>
    <row r="700" spans="1:1" ht="13.2" x14ac:dyDescent="0.25">
      <c r="A700" s="6"/>
    </row>
    <row r="701" spans="1:1" ht="13.2" x14ac:dyDescent="0.25">
      <c r="A701" s="6"/>
    </row>
    <row r="702" spans="1:1" ht="13.2" x14ac:dyDescent="0.25">
      <c r="A702" s="6"/>
    </row>
    <row r="703" spans="1:1" ht="13.2" x14ac:dyDescent="0.25">
      <c r="A703" s="6"/>
    </row>
    <row r="704" spans="1:1" ht="13.2" x14ac:dyDescent="0.25">
      <c r="A704" s="6"/>
    </row>
    <row r="705" spans="1:1" ht="13.2" x14ac:dyDescent="0.25">
      <c r="A705" s="6"/>
    </row>
    <row r="706" spans="1:1" ht="13.2" x14ac:dyDescent="0.25">
      <c r="A706" s="6"/>
    </row>
    <row r="707" spans="1:1" ht="13.2" x14ac:dyDescent="0.25">
      <c r="A707" s="6"/>
    </row>
    <row r="708" spans="1:1" ht="13.2" x14ac:dyDescent="0.25">
      <c r="A708" s="6"/>
    </row>
    <row r="709" spans="1:1" ht="13.2" x14ac:dyDescent="0.25">
      <c r="A709" s="6"/>
    </row>
    <row r="710" spans="1:1" ht="13.2" x14ac:dyDescent="0.25">
      <c r="A710" s="6"/>
    </row>
    <row r="711" spans="1:1" ht="13.2" x14ac:dyDescent="0.25">
      <c r="A711" s="6"/>
    </row>
    <row r="712" spans="1:1" ht="13.2" x14ac:dyDescent="0.25">
      <c r="A712" s="6"/>
    </row>
    <row r="713" spans="1:1" ht="13.2" x14ac:dyDescent="0.25">
      <c r="A713" s="6"/>
    </row>
    <row r="714" spans="1:1" ht="13.2" x14ac:dyDescent="0.25">
      <c r="A714" s="6"/>
    </row>
    <row r="715" spans="1:1" ht="13.2" x14ac:dyDescent="0.25">
      <c r="A715" s="6"/>
    </row>
    <row r="716" spans="1:1" ht="13.2" x14ac:dyDescent="0.25">
      <c r="A716" s="6"/>
    </row>
    <row r="717" spans="1:1" ht="13.2" x14ac:dyDescent="0.25">
      <c r="A717" s="6"/>
    </row>
    <row r="718" spans="1:1" ht="13.2" x14ac:dyDescent="0.25">
      <c r="A718" s="6"/>
    </row>
    <row r="719" spans="1:1" ht="13.2" x14ac:dyDescent="0.25">
      <c r="A719" s="6"/>
    </row>
    <row r="720" spans="1:1" ht="13.2" x14ac:dyDescent="0.25">
      <c r="A720" s="6"/>
    </row>
    <row r="721" spans="1:1" ht="13.2" x14ac:dyDescent="0.25">
      <c r="A721" s="6"/>
    </row>
    <row r="722" spans="1:1" ht="13.2" x14ac:dyDescent="0.25">
      <c r="A722" s="6"/>
    </row>
    <row r="723" spans="1:1" ht="13.2" x14ac:dyDescent="0.25">
      <c r="A723" s="6"/>
    </row>
    <row r="724" spans="1:1" ht="13.2" x14ac:dyDescent="0.25">
      <c r="A724" s="6"/>
    </row>
    <row r="725" spans="1:1" ht="13.2" x14ac:dyDescent="0.25">
      <c r="A725" s="6"/>
    </row>
    <row r="726" spans="1:1" ht="13.2" x14ac:dyDescent="0.25">
      <c r="A726" s="6"/>
    </row>
    <row r="727" spans="1:1" ht="13.2" x14ac:dyDescent="0.25">
      <c r="A727" s="6"/>
    </row>
    <row r="728" spans="1:1" ht="13.2" x14ac:dyDescent="0.25">
      <c r="A728" s="6"/>
    </row>
    <row r="729" spans="1:1" ht="13.2" x14ac:dyDescent="0.25">
      <c r="A729" s="6"/>
    </row>
    <row r="730" spans="1:1" ht="13.2" x14ac:dyDescent="0.25">
      <c r="A730" s="6"/>
    </row>
    <row r="731" spans="1:1" ht="13.2" x14ac:dyDescent="0.25">
      <c r="A731" s="6"/>
    </row>
    <row r="732" spans="1:1" ht="13.2" x14ac:dyDescent="0.25">
      <c r="A732" s="6"/>
    </row>
    <row r="733" spans="1:1" ht="13.2" x14ac:dyDescent="0.25">
      <c r="A733" s="6"/>
    </row>
    <row r="734" spans="1:1" ht="13.2" x14ac:dyDescent="0.25">
      <c r="A734" s="6"/>
    </row>
    <row r="735" spans="1:1" ht="13.2" x14ac:dyDescent="0.25">
      <c r="A735" s="6"/>
    </row>
    <row r="736" spans="1:1" ht="13.2" x14ac:dyDescent="0.25">
      <c r="A736" s="6"/>
    </row>
    <row r="737" spans="1:1" ht="13.2" x14ac:dyDescent="0.25">
      <c r="A737" s="6"/>
    </row>
    <row r="738" spans="1:1" ht="13.2" x14ac:dyDescent="0.25">
      <c r="A738" s="6"/>
    </row>
    <row r="739" spans="1:1" ht="13.2" x14ac:dyDescent="0.25">
      <c r="A739" s="6"/>
    </row>
    <row r="740" spans="1:1" ht="13.2" x14ac:dyDescent="0.25">
      <c r="A740" s="6"/>
    </row>
    <row r="741" spans="1:1" ht="13.2" x14ac:dyDescent="0.25">
      <c r="A741" s="6"/>
    </row>
    <row r="742" spans="1:1" ht="13.2" x14ac:dyDescent="0.25">
      <c r="A742" s="6"/>
    </row>
    <row r="743" spans="1:1" ht="13.2" x14ac:dyDescent="0.25">
      <c r="A743" s="6"/>
    </row>
    <row r="744" spans="1:1" ht="13.2" x14ac:dyDescent="0.25">
      <c r="A744" s="6"/>
    </row>
    <row r="745" spans="1:1" ht="13.2" x14ac:dyDescent="0.25">
      <c r="A745" s="6"/>
    </row>
    <row r="746" spans="1:1" ht="13.2" x14ac:dyDescent="0.25">
      <c r="A746" s="6"/>
    </row>
    <row r="747" spans="1:1" ht="13.2" x14ac:dyDescent="0.25">
      <c r="A747" s="6"/>
    </row>
    <row r="748" spans="1:1" ht="13.2" x14ac:dyDescent="0.25">
      <c r="A748" s="6"/>
    </row>
    <row r="749" spans="1:1" ht="13.2" x14ac:dyDescent="0.25">
      <c r="A749" s="6"/>
    </row>
    <row r="750" spans="1:1" ht="13.2" x14ac:dyDescent="0.25">
      <c r="A750" s="6"/>
    </row>
    <row r="751" spans="1:1" ht="13.2" x14ac:dyDescent="0.25">
      <c r="A751" s="6"/>
    </row>
    <row r="752" spans="1:1" ht="13.2" x14ac:dyDescent="0.25">
      <c r="A752" s="6"/>
    </row>
    <row r="753" spans="1:1" ht="13.2" x14ac:dyDescent="0.25">
      <c r="A753" s="6"/>
    </row>
    <row r="754" spans="1:1" ht="13.2" x14ac:dyDescent="0.25">
      <c r="A754" s="6"/>
    </row>
    <row r="755" spans="1:1" ht="13.2" x14ac:dyDescent="0.25">
      <c r="A755" s="6"/>
    </row>
    <row r="756" spans="1:1" ht="13.2" x14ac:dyDescent="0.25">
      <c r="A756" s="6"/>
    </row>
    <row r="757" spans="1:1" ht="13.2" x14ac:dyDescent="0.25">
      <c r="A757" s="6"/>
    </row>
    <row r="758" spans="1:1" ht="13.2" x14ac:dyDescent="0.25">
      <c r="A758" s="6"/>
    </row>
    <row r="759" spans="1:1" ht="13.2" x14ac:dyDescent="0.25">
      <c r="A759" s="6"/>
    </row>
    <row r="760" spans="1:1" ht="13.2" x14ac:dyDescent="0.25">
      <c r="A760" s="6"/>
    </row>
    <row r="761" spans="1:1" ht="13.2" x14ac:dyDescent="0.25">
      <c r="A761" s="6"/>
    </row>
    <row r="762" spans="1:1" ht="13.2" x14ac:dyDescent="0.25">
      <c r="A762" s="6"/>
    </row>
    <row r="763" spans="1:1" ht="13.2" x14ac:dyDescent="0.25">
      <c r="A763" s="6"/>
    </row>
    <row r="764" spans="1:1" ht="13.2" x14ac:dyDescent="0.25">
      <c r="A764" s="6"/>
    </row>
    <row r="765" spans="1:1" ht="13.2" x14ac:dyDescent="0.25">
      <c r="A765" s="6"/>
    </row>
    <row r="766" spans="1:1" ht="13.2" x14ac:dyDescent="0.25">
      <c r="A766" s="6"/>
    </row>
    <row r="767" spans="1:1" ht="13.2" x14ac:dyDescent="0.25">
      <c r="A767" s="6"/>
    </row>
    <row r="768" spans="1:1" ht="13.2" x14ac:dyDescent="0.25">
      <c r="A768" s="6"/>
    </row>
    <row r="769" spans="1:1" ht="13.2" x14ac:dyDescent="0.25">
      <c r="A769" s="6"/>
    </row>
    <row r="770" spans="1:1" ht="13.2" x14ac:dyDescent="0.25">
      <c r="A770" s="6"/>
    </row>
    <row r="771" spans="1:1" ht="13.2" x14ac:dyDescent="0.25">
      <c r="A771" s="6"/>
    </row>
    <row r="772" spans="1:1" ht="13.2" x14ac:dyDescent="0.25">
      <c r="A772" s="6"/>
    </row>
    <row r="773" spans="1:1" ht="13.2" x14ac:dyDescent="0.25">
      <c r="A773" s="6"/>
    </row>
    <row r="774" spans="1:1" ht="13.2" x14ac:dyDescent="0.25">
      <c r="A774" s="6"/>
    </row>
    <row r="775" spans="1:1" ht="13.2" x14ac:dyDescent="0.25">
      <c r="A775" s="6"/>
    </row>
    <row r="776" spans="1:1" ht="13.2" x14ac:dyDescent="0.25">
      <c r="A776" s="6"/>
    </row>
    <row r="777" spans="1:1" ht="13.2" x14ac:dyDescent="0.25">
      <c r="A777" s="6"/>
    </row>
    <row r="778" spans="1:1" ht="13.2" x14ac:dyDescent="0.25">
      <c r="A778" s="6"/>
    </row>
    <row r="779" spans="1:1" ht="13.2" x14ac:dyDescent="0.25">
      <c r="A779" s="6"/>
    </row>
    <row r="780" spans="1:1" ht="13.2" x14ac:dyDescent="0.25">
      <c r="A780" s="6"/>
    </row>
    <row r="781" spans="1:1" ht="13.2" x14ac:dyDescent="0.25">
      <c r="A781" s="6"/>
    </row>
    <row r="782" spans="1:1" ht="13.2" x14ac:dyDescent="0.25">
      <c r="A782" s="6"/>
    </row>
    <row r="783" spans="1:1" ht="13.2" x14ac:dyDescent="0.25">
      <c r="A783" s="6"/>
    </row>
    <row r="784" spans="1:1" ht="13.2" x14ac:dyDescent="0.25">
      <c r="A784" s="6"/>
    </row>
    <row r="785" spans="1:1" ht="13.2" x14ac:dyDescent="0.25">
      <c r="A785" s="6"/>
    </row>
    <row r="786" spans="1:1" ht="13.2" x14ac:dyDescent="0.25">
      <c r="A786" s="6"/>
    </row>
    <row r="787" spans="1:1" ht="13.2" x14ac:dyDescent="0.25">
      <c r="A787" s="6"/>
    </row>
    <row r="788" spans="1:1" ht="13.2" x14ac:dyDescent="0.25">
      <c r="A788" s="6"/>
    </row>
    <row r="789" spans="1:1" ht="13.2" x14ac:dyDescent="0.25">
      <c r="A789" s="6"/>
    </row>
    <row r="790" spans="1:1" ht="13.2" x14ac:dyDescent="0.25">
      <c r="A790" s="6"/>
    </row>
    <row r="791" spans="1:1" ht="13.2" x14ac:dyDescent="0.25">
      <c r="A791" s="6"/>
    </row>
    <row r="792" spans="1:1" ht="13.2" x14ac:dyDescent="0.25">
      <c r="A792" s="6"/>
    </row>
    <row r="793" spans="1:1" ht="13.2" x14ac:dyDescent="0.25">
      <c r="A793" s="6"/>
    </row>
    <row r="794" spans="1:1" ht="13.2" x14ac:dyDescent="0.25">
      <c r="A794" s="6"/>
    </row>
    <row r="795" spans="1:1" ht="13.2" x14ac:dyDescent="0.25">
      <c r="A795" s="6"/>
    </row>
    <row r="796" spans="1:1" ht="13.2" x14ac:dyDescent="0.25">
      <c r="A796" s="6"/>
    </row>
    <row r="797" spans="1:1" ht="13.2" x14ac:dyDescent="0.25">
      <c r="A797" s="6"/>
    </row>
    <row r="798" spans="1:1" ht="13.2" x14ac:dyDescent="0.25">
      <c r="A798" s="6"/>
    </row>
    <row r="799" spans="1:1" ht="13.2" x14ac:dyDescent="0.25">
      <c r="A799" s="6"/>
    </row>
    <row r="800" spans="1:1" ht="13.2" x14ac:dyDescent="0.25">
      <c r="A800" s="6"/>
    </row>
    <row r="801" spans="1:1" ht="13.2" x14ac:dyDescent="0.25">
      <c r="A801" s="6"/>
    </row>
    <row r="802" spans="1:1" ht="13.2" x14ac:dyDescent="0.25">
      <c r="A802" s="6"/>
    </row>
    <row r="803" spans="1:1" ht="13.2" x14ac:dyDescent="0.25">
      <c r="A803" s="6"/>
    </row>
    <row r="804" spans="1:1" ht="13.2" x14ac:dyDescent="0.25">
      <c r="A804" s="6"/>
    </row>
  </sheetData>
  <autoFilter ref="A8:L8" xr:uid="{00000000-0001-0000-0000-000000000000}">
    <sortState xmlns:xlrd2="http://schemas.microsoft.com/office/spreadsheetml/2017/richdata2" ref="A9:K14">
      <sortCondition ref="E8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F8CE13B-8F9D-479B-A5EE-8E56FDC9C245}">
          <x14:formula1>
            <xm:f>database!$I39:$BB39</xm:f>
          </x14:formula1>
          <xm:sqref>D9:D14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AZ31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546875" defaultRowHeight="15.75" customHeight="1" x14ac:dyDescent="0.25"/>
  <cols>
    <col min="1" max="1" width="4.44140625" customWidth="1"/>
    <col min="2" max="2" width="16" customWidth="1"/>
    <col min="3" max="3" width="29.6640625" customWidth="1"/>
    <col min="4" max="4" width="4.33203125" customWidth="1"/>
    <col min="5" max="5" width="3.6640625" customWidth="1"/>
    <col min="6" max="6" width="4.6640625" customWidth="1"/>
    <col min="7" max="7" width="42.33203125" customWidth="1"/>
  </cols>
  <sheetData>
    <row r="2" spans="2:52" ht="15.75" customHeight="1" x14ac:dyDescent="0.3">
      <c r="B2" s="7" t="s">
        <v>121</v>
      </c>
      <c r="C2" s="7" t="s">
        <v>122</v>
      </c>
      <c r="D2" s="7" t="s">
        <v>123</v>
      </c>
      <c r="E2" s="7" t="s">
        <v>11</v>
      </c>
      <c r="F2" s="7" t="s">
        <v>124</v>
      </c>
      <c r="G2" s="7" t="s">
        <v>125</v>
      </c>
      <c r="I2" s="5" t="s">
        <v>9</v>
      </c>
    </row>
    <row r="3" spans="2:52" ht="13.2" x14ac:dyDescent="0.25">
      <c r="B3" s="8" t="s">
        <v>42</v>
      </c>
      <c r="C3" s="9" t="s">
        <v>45</v>
      </c>
      <c r="D3" s="8" t="s">
        <v>126</v>
      </c>
      <c r="E3" s="8">
        <v>1</v>
      </c>
      <c r="F3" s="8" t="s">
        <v>127</v>
      </c>
      <c r="G3" s="9" t="s">
        <v>128</v>
      </c>
      <c r="I3" s="5" t="str">
        <f ca="1">IFERROR(__xludf.DUMMYFUNCTION("transpose(unique( filter(C$3:C$119,B$3:B$119='master data'!E8)))"),"Bahan Pakan dan Formulasi Ransum")</f>
        <v>Bahan Pakan dan Formulasi Ransum</v>
      </c>
      <c r="J3" s="5" t="str">
        <f ca="1">IFERROR(__xludf.DUMMYFUNCTION("""COMPUTED_VALUE"""),"Bioteknologi Reproduksi Ternak")</f>
        <v>Bioteknologi Reproduksi Ternak</v>
      </c>
      <c r="K3" s="5" t="str">
        <f ca="1">IFERROR(__xludf.DUMMYFUNCTION("""COMPUTED_VALUE"""),"Dasar Nutrisi Ternak")</f>
        <v>Dasar Nutrisi Ternak</v>
      </c>
      <c r="L3" s="5" t="str">
        <f ca="1">IFERROR(__xludf.DUMMYFUNCTION("""COMPUTED_VALUE"""),"Dasar Pemuliaan Ternak")</f>
        <v>Dasar Pemuliaan Ternak</v>
      </c>
      <c r="M3" s="5" t="str">
        <f ca="1">IFERROR(__xludf.DUMMYFUNCTION("""COMPUTED_VALUE"""),"Dasar Teknologi Hasil Ternak")</f>
        <v>Dasar Teknologi Hasil Ternak</v>
      </c>
      <c r="N3" s="5" t="str">
        <f ca="1">IFERROR(__xludf.DUMMYFUNCTION("""COMPUTED_VALUE"""),"Farmakologi")</f>
        <v>Farmakologi</v>
      </c>
      <c r="O3" s="5" t="str">
        <f ca="1">IFERROR(__xludf.DUMMYFUNCTION("""COMPUTED_VALUE"""),"Genetika")</f>
        <v>Genetika</v>
      </c>
      <c r="P3" s="5" t="str">
        <f ca="1">IFERROR(__xludf.DUMMYFUNCTION("""COMPUTED_VALUE"""),"Ilmu Kesehatan Ternak")</f>
        <v>Ilmu Kesehatan Ternak</v>
      </c>
      <c r="Q3" s="5" t="str">
        <f ca="1">IFERROR(__xludf.DUMMYFUNCTION("""COMPUTED_VALUE"""),"Ilmu Lingkungan Ternak dan AMDAL")</f>
        <v>Ilmu Lingkungan Ternak dan AMDAL</v>
      </c>
      <c r="R3" s="5" t="str">
        <f ca="1">IFERROR(__xludf.DUMMYFUNCTION("""COMPUTED_VALUE"""),"Inseminator")</f>
        <v>Inseminator</v>
      </c>
      <c r="S3" s="5" t="str">
        <f ca="1">IFERROR(__xludf.DUMMYFUNCTION("""COMPUTED_VALUE"""),"Kebijakan Pembangunan Peternakan")</f>
        <v>Kebijakan Pembangunan Peternakan</v>
      </c>
      <c r="T3" s="5" t="str">
        <f ca="1">IFERROR(__xludf.DUMMYFUNCTION("""COMPUTED_VALUE"""),"Kewirausahaan Lanjut")</f>
        <v>Kewirausahaan Lanjut</v>
      </c>
      <c r="U3" s="5" t="str">
        <f ca="1">IFERROR(__xludf.DUMMYFUNCTION("""COMPUTED_VALUE"""),"Kuliah Lapang II (12D1)")</f>
        <v>Kuliah Lapang II (12D1)</v>
      </c>
      <c r="V3" s="5" t="str">
        <f ca="1">IFERROR(__xludf.DUMMYFUNCTION("""COMPUTED_VALUE"""),"Kuliah Lapang II (12D2)")</f>
        <v>Kuliah Lapang II (12D2)</v>
      </c>
      <c r="W3" s="5" t="str">
        <f ca="1">IFERROR(__xludf.DUMMYFUNCTION("""COMPUTED_VALUE"""),"Kuliah Lapang Pertanian Terpadu (12D1)")</f>
        <v>Kuliah Lapang Pertanian Terpadu (12D1)</v>
      </c>
      <c r="X3" s="5" t="str">
        <f ca="1">IFERROR(__xludf.DUMMYFUNCTION("""COMPUTED_VALUE"""),"Magang Kerja Perusahaan (12D1)")</f>
        <v>Magang Kerja Perusahaan (12D1)</v>
      </c>
      <c r="Y3" s="5" t="str">
        <f ca="1">IFERROR(__xludf.DUMMYFUNCTION("""COMPUTED_VALUE"""),"Magang Kerja Perusahaan (12D2)")</f>
        <v>Magang Kerja Perusahaan (12D2)</v>
      </c>
      <c r="Z3" s="5" t="str">
        <f ca="1">IFERROR(__xludf.DUMMYFUNCTION("""COMPUTED_VALUE"""),"Magang Kerja Perusahaan (12D3)")</f>
        <v>Magang Kerja Perusahaan (12D3)</v>
      </c>
      <c r="AA3" s="5" t="str">
        <f ca="1">IFERROR(__xludf.DUMMYFUNCTION("""COMPUTED_VALUE"""),"Manajemen Ternak Perah")</f>
        <v>Manajemen Ternak Perah</v>
      </c>
      <c r="AB3" s="5" t="str">
        <f ca="1">IFERROR(__xludf.DUMMYFUNCTION("""COMPUTED_VALUE"""),"Manajemen Ternak Potong")</f>
        <v>Manajemen Ternak Potong</v>
      </c>
      <c r="AC3" s="5" t="str">
        <f ca="1">IFERROR(__xludf.DUMMYFUNCTION("""COMPUTED_VALUE"""),"Manajemen Ternak Unggas")</f>
        <v>Manajemen Ternak Unggas</v>
      </c>
      <c r="AD3" s="5" t="str">
        <f ca="1">IFERROR(__xludf.DUMMYFUNCTION("""COMPUTED_VALUE"""),"Mikrobiologi")</f>
        <v>Mikrobiologi</v>
      </c>
      <c r="AE3" s="5" t="str">
        <f ca="1">IFERROR(__xludf.DUMMYFUNCTION("""COMPUTED_VALUE"""),"Nutrisi Ternak Ruminansia")</f>
        <v>Nutrisi Ternak Ruminansia</v>
      </c>
      <c r="AF3" s="5" t="str">
        <f ca="1">IFERROR(__xludf.DUMMYFUNCTION("""COMPUTED_VALUE"""),"Nutrisionis")</f>
        <v>Nutrisionis</v>
      </c>
      <c r="AG3" s="5" t="str">
        <f ca="1">IFERROR(__xludf.DUMMYFUNCTION("""COMPUTED_VALUE"""),"Pemasaran Ternak dan Hasil Ternak")</f>
        <v>Pemasaran Ternak dan Hasil Ternak</v>
      </c>
      <c r="AH3" s="5" t="str">
        <f ca="1">IFERROR(__xludf.DUMMYFUNCTION("""COMPUTED_VALUE"""),"Praktikum Ilmu Kesehatan Ternak")</f>
        <v>Praktikum Ilmu Kesehatan Ternak</v>
      </c>
      <c r="AI3" s="5" t="str">
        <f ca="1">IFERROR(__xludf.DUMMYFUNCTION("""COMPUTED_VALUE"""),"Praktikum Manajemen Ternak Unggas (12D1)")</f>
        <v>Praktikum Manajemen Ternak Unggas (12D1)</v>
      </c>
      <c r="AJ3" s="5" t="str">
        <f ca="1">IFERROR(__xludf.DUMMYFUNCTION("""COMPUTED_VALUE"""),"Praktikum Manajemen Ternak Unggas (12D2)")</f>
        <v>Praktikum Manajemen Ternak Unggas (12D2)</v>
      </c>
      <c r="AK3" s="5" t="str">
        <f ca="1">IFERROR(__xludf.DUMMYFUNCTION("""COMPUTED_VALUE"""),"Praktikum Bahan Pakan dan Formulasi Ransum")</f>
        <v>Praktikum Bahan Pakan dan Formulasi Ransum</v>
      </c>
      <c r="AL3" s="5" t="str">
        <f ca="1">IFERROR(__xludf.DUMMYFUNCTION("""COMPUTED_VALUE"""),"Praktikum Bioteknologi Reproduksi Ternak (12D1)")</f>
        <v>Praktikum Bioteknologi Reproduksi Ternak (12D1)</v>
      </c>
      <c r="AM3" s="5" t="str">
        <f ca="1">IFERROR(__xludf.DUMMYFUNCTION("""COMPUTED_VALUE"""),"Praktikum Bioteknologi Reproduksi Ternak (12D2)")</f>
        <v>Praktikum Bioteknologi Reproduksi Ternak (12D2)</v>
      </c>
      <c r="AN3" s="5" t="str">
        <f ca="1">IFERROR(__xludf.DUMMYFUNCTION("""COMPUTED_VALUE"""),"Praktikum Dasar Nutrisi Ternak (12D1)")</f>
        <v>Praktikum Dasar Nutrisi Ternak (12D1)</v>
      </c>
      <c r="AO3" s="5" t="str">
        <f ca="1">IFERROR(__xludf.DUMMYFUNCTION("""COMPUTED_VALUE"""),"Praktikum Dasar Nutrisi Ternak (12D2)")</f>
        <v>Praktikum Dasar Nutrisi Ternak (12D2)</v>
      </c>
      <c r="AP3" s="5" t="str">
        <f ca="1">IFERROR(__xludf.DUMMYFUNCTION("""COMPUTED_VALUE"""),"Praktikum Manajemen Ternak Perah (12D1)")</f>
        <v>Praktikum Manajemen Ternak Perah (12D1)</v>
      </c>
      <c r="AQ3" s="5" t="str">
        <f ca="1">IFERROR(__xludf.DUMMYFUNCTION("""COMPUTED_VALUE"""),"Praktikum Manajemen Ternak Perah (12D2)")</f>
        <v>Praktikum Manajemen Ternak Perah (12D2)</v>
      </c>
      <c r="AR3" s="5" t="str">
        <f ca="1">IFERROR(__xludf.DUMMYFUNCTION("""COMPUTED_VALUE"""),"Praktikum Manajemen Ternak Potong (12D1)")</f>
        <v>Praktikum Manajemen Ternak Potong (12D1)</v>
      </c>
      <c r="AS3" s="5" t="str">
        <f ca="1">IFERROR(__xludf.DUMMYFUNCTION("""COMPUTED_VALUE"""),"Praktikum Manajemen Ternak Potong(12D2)")</f>
        <v>Praktikum Manajemen Ternak Potong(12D2)</v>
      </c>
      <c r="AT3" s="5" t="str">
        <f ca="1">IFERROR(__xludf.DUMMYFUNCTION("""COMPUTED_VALUE"""),"Praktikum Mikrobiologi (12D1)")</f>
        <v>Praktikum Mikrobiologi (12D1)</v>
      </c>
      <c r="AU3" s="5" t="str">
        <f ca="1">IFERROR(__xludf.DUMMYFUNCTION("""COMPUTED_VALUE"""),"Praktikum Mikrobiologi (12D2)")</f>
        <v>Praktikum Mikrobiologi (12D2)</v>
      </c>
      <c r="AV3" s="5" t="str">
        <f ca="1">IFERROR(__xludf.DUMMYFUNCTION("""COMPUTED_VALUE"""),"Praktikum Teknologi Pengolahan Daging dan Kulit (12D1)")</f>
        <v>Praktikum Teknologi Pengolahan Daging dan Kulit (12D1)</v>
      </c>
      <c r="AW3" s="5" t="str">
        <f ca="1">IFERROR(__xludf.DUMMYFUNCTION("""COMPUTED_VALUE"""),"Praktikum Teknologi Pengolahan Daging dan Kulit (12D2)")</f>
        <v>Praktikum Teknologi Pengolahan Daging dan Kulit (12D2)</v>
      </c>
      <c r="AX3" s="5" t="str">
        <f ca="1">IFERROR(__xludf.DUMMYFUNCTION("""COMPUTED_VALUE"""),"Seminar")</f>
        <v>Seminar</v>
      </c>
      <c r="AY3" s="5" t="str">
        <f ca="1">IFERROR(__xludf.DUMMYFUNCTION("""COMPUTED_VALUE"""),"Teknologi Pakan")</f>
        <v>Teknologi Pakan</v>
      </c>
      <c r="AZ3" s="5" t="str">
        <f ca="1">IFERROR(__xludf.DUMMYFUNCTION("""COMPUTED_VALUE"""),"Teknologi Pengolahan Daging dan Kulit")</f>
        <v>Teknologi Pengolahan Daging dan Kulit</v>
      </c>
    </row>
    <row r="4" spans="2:52" ht="13.2" x14ac:dyDescent="0.25">
      <c r="B4" s="8" t="s">
        <v>42</v>
      </c>
      <c r="C4" s="9" t="s">
        <v>129</v>
      </c>
      <c r="D4" s="8" t="s">
        <v>130</v>
      </c>
      <c r="E4" s="8">
        <v>2</v>
      </c>
      <c r="F4" s="8" t="s">
        <v>131</v>
      </c>
      <c r="G4" s="9" t="s">
        <v>128</v>
      </c>
      <c r="I4" s="5" t="str">
        <f ca="1">IFERROR(__xludf.DUMMYFUNCTION("transpose(unique( filter(C$3:C$119,B$3:B$119='master data'!E9)))"),"Bahan Pakan dan Formulasi Ransum")</f>
        <v>Bahan Pakan dan Formulasi Ransum</v>
      </c>
      <c r="J4" s="5" t="str">
        <f ca="1">IFERROR(__xludf.DUMMYFUNCTION("""COMPUTED_VALUE"""),"Bioteknologi Reproduksi Ternak")</f>
        <v>Bioteknologi Reproduksi Ternak</v>
      </c>
      <c r="K4" s="5" t="str">
        <f ca="1">IFERROR(__xludf.DUMMYFUNCTION("""COMPUTED_VALUE"""),"Dasar Nutrisi Ternak")</f>
        <v>Dasar Nutrisi Ternak</v>
      </c>
      <c r="L4" s="5" t="str">
        <f ca="1">IFERROR(__xludf.DUMMYFUNCTION("""COMPUTED_VALUE"""),"Dasar Pemuliaan Ternak")</f>
        <v>Dasar Pemuliaan Ternak</v>
      </c>
      <c r="M4" s="5" t="str">
        <f ca="1">IFERROR(__xludf.DUMMYFUNCTION("""COMPUTED_VALUE"""),"Dasar Teknologi Hasil Ternak")</f>
        <v>Dasar Teknologi Hasil Ternak</v>
      </c>
      <c r="N4" s="5" t="str">
        <f ca="1">IFERROR(__xludf.DUMMYFUNCTION("""COMPUTED_VALUE"""),"Farmakologi")</f>
        <v>Farmakologi</v>
      </c>
      <c r="O4" s="5" t="str">
        <f ca="1">IFERROR(__xludf.DUMMYFUNCTION("""COMPUTED_VALUE"""),"Genetika")</f>
        <v>Genetika</v>
      </c>
      <c r="P4" s="5" t="str">
        <f ca="1">IFERROR(__xludf.DUMMYFUNCTION("""COMPUTED_VALUE"""),"Ilmu Kesehatan Ternak")</f>
        <v>Ilmu Kesehatan Ternak</v>
      </c>
      <c r="Q4" s="5" t="str">
        <f ca="1">IFERROR(__xludf.DUMMYFUNCTION("""COMPUTED_VALUE"""),"Ilmu Lingkungan Ternak dan AMDAL")</f>
        <v>Ilmu Lingkungan Ternak dan AMDAL</v>
      </c>
      <c r="R4" s="5" t="str">
        <f ca="1">IFERROR(__xludf.DUMMYFUNCTION("""COMPUTED_VALUE"""),"Inseminator")</f>
        <v>Inseminator</v>
      </c>
      <c r="S4" s="5" t="str">
        <f ca="1">IFERROR(__xludf.DUMMYFUNCTION("""COMPUTED_VALUE"""),"Kebijakan Pembangunan Peternakan")</f>
        <v>Kebijakan Pembangunan Peternakan</v>
      </c>
      <c r="T4" s="5" t="str">
        <f ca="1">IFERROR(__xludf.DUMMYFUNCTION("""COMPUTED_VALUE"""),"Kewirausahaan Lanjut")</f>
        <v>Kewirausahaan Lanjut</v>
      </c>
      <c r="U4" s="5" t="str">
        <f ca="1">IFERROR(__xludf.DUMMYFUNCTION("""COMPUTED_VALUE"""),"Kuliah Lapang II (12D1)")</f>
        <v>Kuliah Lapang II (12D1)</v>
      </c>
      <c r="V4" s="5" t="str">
        <f ca="1">IFERROR(__xludf.DUMMYFUNCTION("""COMPUTED_VALUE"""),"Kuliah Lapang II (12D2)")</f>
        <v>Kuliah Lapang II (12D2)</v>
      </c>
      <c r="W4" s="5" t="str">
        <f ca="1">IFERROR(__xludf.DUMMYFUNCTION("""COMPUTED_VALUE"""),"Kuliah Lapang Pertanian Terpadu (12D1)")</f>
        <v>Kuliah Lapang Pertanian Terpadu (12D1)</v>
      </c>
      <c r="X4" s="5" t="str">
        <f ca="1">IFERROR(__xludf.DUMMYFUNCTION("""COMPUTED_VALUE"""),"Magang Kerja Perusahaan (12D1)")</f>
        <v>Magang Kerja Perusahaan (12D1)</v>
      </c>
      <c r="Y4" s="5" t="str">
        <f ca="1">IFERROR(__xludf.DUMMYFUNCTION("""COMPUTED_VALUE"""),"Magang Kerja Perusahaan (12D2)")</f>
        <v>Magang Kerja Perusahaan (12D2)</v>
      </c>
      <c r="Z4" s="5" t="str">
        <f ca="1">IFERROR(__xludf.DUMMYFUNCTION("""COMPUTED_VALUE"""),"Magang Kerja Perusahaan (12D3)")</f>
        <v>Magang Kerja Perusahaan (12D3)</v>
      </c>
      <c r="AA4" s="5" t="str">
        <f ca="1">IFERROR(__xludf.DUMMYFUNCTION("""COMPUTED_VALUE"""),"Manajemen Ternak Perah")</f>
        <v>Manajemen Ternak Perah</v>
      </c>
      <c r="AB4" s="5" t="str">
        <f ca="1">IFERROR(__xludf.DUMMYFUNCTION("""COMPUTED_VALUE"""),"Manajemen Ternak Potong")</f>
        <v>Manajemen Ternak Potong</v>
      </c>
      <c r="AC4" s="5" t="str">
        <f ca="1">IFERROR(__xludf.DUMMYFUNCTION("""COMPUTED_VALUE"""),"Manajemen Ternak Unggas")</f>
        <v>Manajemen Ternak Unggas</v>
      </c>
      <c r="AD4" s="5" t="str">
        <f ca="1">IFERROR(__xludf.DUMMYFUNCTION("""COMPUTED_VALUE"""),"Mikrobiologi")</f>
        <v>Mikrobiologi</v>
      </c>
      <c r="AE4" s="5" t="str">
        <f ca="1">IFERROR(__xludf.DUMMYFUNCTION("""COMPUTED_VALUE"""),"Nutrisi Ternak Ruminansia")</f>
        <v>Nutrisi Ternak Ruminansia</v>
      </c>
      <c r="AF4" s="5" t="str">
        <f ca="1">IFERROR(__xludf.DUMMYFUNCTION("""COMPUTED_VALUE"""),"Nutrisionis")</f>
        <v>Nutrisionis</v>
      </c>
      <c r="AG4" s="5" t="str">
        <f ca="1">IFERROR(__xludf.DUMMYFUNCTION("""COMPUTED_VALUE"""),"Pemasaran Ternak dan Hasil Ternak")</f>
        <v>Pemasaran Ternak dan Hasil Ternak</v>
      </c>
      <c r="AH4" s="5" t="str">
        <f ca="1">IFERROR(__xludf.DUMMYFUNCTION("""COMPUTED_VALUE"""),"Praktikum Ilmu Kesehatan Ternak")</f>
        <v>Praktikum Ilmu Kesehatan Ternak</v>
      </c>
      <c r="AI4" s="5" t="str">
        <f ca="1">IFERROR(__xludf.DUMMYFUNCTION("""COMPUTED_VALUE"""),"Praktikum Manajemen Ternak Unggas (12D1)")</f>
        <v>Praktikum Manajemen Ternak Unggas (12D1)</v>
      </c>
      <c r="AJ4" s="5" t="str">
        <f ca="1">IFERROR(__xludf.DUMMYFUNCTION("""COMPUTED_VALUE"""),"Praktikum Manajemen Ternak Unggas (12D2)")</f>
        <v>Praktikum Manajemen Ternak Unggas (12D2)</v>
      </c>
      <c r="AK4" s="5" t="str">
        <f ca="1">IFERROR(__xludf.DUMMYFUNCTION("""COMPUTED_VALUE"""),"Praktikum Bahan Pakan dan Formulasi Ransum")</f>
        <v>Praktikum Bahan Pakan dan Formulasi Ransum</v>
      </c>
      <c r="AL4" s="5" t="str">
        <f ca="1">IFERROR(__xludf.DUMMYFUNCTION("""COMPUTED_VALUE"""),"Praktikum Bioteknologi Reproduksi Ternak (12D1)")</f>
        <v>Praktikum Bioteknologi Reproduksi Ternak (12D1)</v>
      </c>
      <c r="AM4" s="5" t="str">
        <f ca="1">IFERROR(__xludf.DUMMYFUNCTION("""COMPUTED_VALUE"""),"Praktikum Bioteknologi Reproduksi Ternak (12D2)")</f>
        <v>Praktikum Bioteknologi Reproduksi Ternak (12D2)</v>
      </c>
      <c r="AN4" s="5" t="str">
        <f ca="1">IFERROR(__xludf.DUMMYFUNCTION("""COMPUTED_VALUE"""),"Praktikum Dasar Nutrisi Ternak (12D1)")</f>
        <v>Praktikum Dasar Nutrisi Ternak (12D1)</v>
      </c>
      <c r="AO4" s="5" t="str">
        <f ca="1">IFERROR(__xludf.DUMMYFUNCTION("""COMPUTED_VALUE"""),"Praktikum Dasar Nutrisi Ternak (12D2)")</f>
        <v>Praktikum Dasar Nutrisi Ternak (12D2)</v>
      </c>
      <c r="AP4" s="5" t="str">
        <f ca="1">IFERROR(__xludf.DUMMYFUNCTION("""COMPUTED_VALUE"""),"Praktikum Manajemen Ternak Perah (12D1)")</f>
        <v>Praktikum Manajemen Ternak Perah (12D1)</v>
      </c>
      <c r="AQ4" s="5" t="str">
        <f ca="1">IFERROR(__xludf.DUMMYFUNCTION("""COMPUTED_VALUE"""),"Praktikum Manajemen Ternak Perah (12D2)")</f>
        <v>Praktikum Manajemen Ternak Perah (12D2)</v>
      </c>
      <c r="AR4" s="5" t="str">
        <f ca="1">IFERROR(__xludf.DUMMYFUNCTION("""COMPUTED_VALUE"""),"Praktikum Manajemen Ternak Potong (12D1)")</f>
        <v>Praktikum Manajemen Ternak Potong (12D1)</v>
      </c>
      <c r="AS4" s="5" t="str">
        <f ca="1">IFERROR(__xludf.DUMMYFUNCTION("""COMPUTED_VALUE"""),"Praktikum Manajemen Ternak Potong(12D2)")</f>
        <v>Praktikum Manajemen Ternak Potong(12D2)</v>
      </c>
      <c r="AT4" s="5" t="str">
        <f ca="1">IFERROR(__xludf.DUMMYFUNCTION("""COMPUTED_VALUE"""),"Praktikum Mikrobiologi (12D1)")</f>
        <v>Praktikum Mikrobiologi (12D1)</v>
      </c>
      <c r="AU4" s="5" t="str">
        <f ca="1">IFERROR(__xludf.DUMMYFUNCTION("""COMPUTED_VALUE"""),"Praktikum Mikrobiologi (12D2)")</f>
        <v>Praktikum Mikrobiologi (12D2)</v>
      </c>
      <c r="AV4" s="5" t="str">
        <f ca="1">IFERROR(__xludf.DUMMYFUNCTION("""COMPUTED_VALUE"""),"Praktikum Teknologi Pengolahan Daging dan Kulit (12D1)")</f>
        <v>Praktikum Teknologi Pengolahan Daging dan Kulit (12D1)</v>
      </c>
      <c r="AW4" s="5" t="str">
        <f ca="1">IFERROR(__xludf.DUMMYFUNCTION("""COMPUTED_VALUE"""),"Praktikum Teknologi Pengolahan Daging dan Kulit (12D2)")</f>
        <v>Praktikum Teknologi Pengolahan Daging dan Kulit (12D2)</v>
      </c>
      <c r="AX4" s="5" t="str">
        <f ca="1">IFERROR(__xludf.DUMMYFUNCTION("""COMPUTED_VALUE"""),"Seminar")</f>
        <v>Seminar</v>
      </c>
      <c r="AY4" s="5" t="str">
        <f ca="1">IFERROR(__xludf.DUMMYFUNCTION("""COMPUTED_VALUE"""),"Teknologi Pakan")</f>
        <v>Teknologi Pakan</v>
      </c>
      <c r="AZ4" s="5" t="str">
        <f ca="1">IFERROR(__xludf.DUMMYFUNCTION("""COMPUTED_VALUE"""),"Teknologi Pengolahan Daging dan Kulit")</f>
        <v>Teknologi Pengolahan Daging dan Kulit</v>
      </c>
    </row>
    <row r="5" spans="2:52" ht="13.2" x14ac:dyDescent="0.25">
      <c r="B5" s="8" t="s">
        <v>42</v>
      </c>
      <c r="C5" s="9" t="s">
        <v>44</v>
      </c>
      <c r="D5" s="8" t="s">
        <v>126</v>
      </c>
      <c r="E5" s="8">
        <v>2</v>
      </c>
      <c r="F5" s="8" t="s">
        <v>131</v>
      </c>
      <c r="G5" s="9" t="s">
        <v>128</v>
      </c>
      <c r="I5" s="5" t="str">
        <f ca="1">IFERROR(__xludf.DUMMYFUNCTION("transpose(unique( filter(C$3:C$119,B$3:B$119='master data'!E10)))"),"Bahan Pakan dan Formulasi Ransum")</f>
        <v>Bahan Pakan dan Formulasi Ransum</v>
      </c>
      <c r="J5" s="5" t="str">
        <f ca="1">IFERROR(__xludf.DUMMYFUNCTION("""COMPUTED_VALUE"""),"Bioteknologi Reproduksi Ternak")</f>
        <v>Bioteknologi Reproduksi Ternak</v>
      </c>
      <c r="K5" s="5" t="str">
        <f ca="1">IFERROR(__xludf.DUMMYFUNCTION("""COMPUTED_VALUE"""),"Dasar Nutrisi Ternak")</f>
        <v>Dasar Nutrisi Ternak</v>
      </c>
      <c r="L5" s="5" t="str">
        <f ca="1">IFERROR(__xludf.DUMMYFUNCTION("""COMPUTED_VALUE"""),"Dasar Pemuliaan Ternak")</f>
        <v>Dasar Pemuliaan Ternak</v>
      </c>
      <c r="M5" s="5" t="str">
        <f ca="1">IFERROR(__xludf.DUMMYFUNCTION("""COMPUTED_VALUE"""),"Dasar Teknologi Hasil Ternak")</f>
        <v>Dasar Teknologi Hasil Ternak</v>
      </c>
      <c r="N5" s="5" t="str">
        <f ca="1">IFERROR(__xludf.DUMMYFUNCTION("""COMPUTED_VALUE"""),"Farmakologi")</f>
        <v>Farmakologi</v>
      </c>
      <c r="O5" s="5" t="str">
        <f ca="1">IFERROR(__xludf.DUMMYFUNCTION("""COMPUTED_VALUE"""),"Genetika")</f>
        <v>Genetika</v>
      </c>
      <c r="P5" s="5" t="str">
        <f ca="1">IFERROR(__xludf.DUMMYFUNCTION("""COMPUTED_VALUE"""),"Ilmu Kesehatan Ternak")</f>
        <v>Ilmu Kesehatan Ternak</v>
      </c>
      <c r="Q5" s="5" t="str">
        <f ca="1">IFERROR(__xludf.DUMMYFUNCTION("""COMPUTED_VALUE"""),"Ilmu Lingkungan Ternak dan AMDAL")</f>
        <v>Ilmu Lingkungan Ternak dan AMDAL</v>
      </c>
      <c r="R5" s="5" t="str">
        <f ca="1">IFERROR(__xludf.DUMMYFUNCTION("""COMPUTED_VALUE"""),"Inseminator")</f>
        <v>Inseminator</v>
      </c>
      <c r="S5" s="5" t="str">
        <f ca="1">IFERROR(__xludf.DUMMYFUNCTION("""COMPUTED_VALUE"""),"Kebijakan Pembangunan Peternakan")</f>
        <v>Kebijakan Pembangunan Peternakan</v>
      </c>
      <c r="T5" s="5" t="str">
        <f ca="1">IFERROR(__xludf.DUMMYFUNCTION("""COMPUTED_VALUE"""),"Kewirausahaan Lanjut")</f>
        <v>Kewirausahaan Lanjut</v>
      </c>
      <c r="U5" s="5" t="str">
        <f ca="1">IFERROR(__xludf.DUMMYFUNCTION("""COMPUTED_VALUE"""),"Kuliah Lapang II (12D1)")</f>
        <v>Kuliah Lapang II (12D1)</v>
      </c>
      <c r="V5" s="5" t="str">
        <f ca="1">IFERROR(__xludf.DUMMYFUNCTION("""COMPUTED_VALUE"""),"Kuliah Lapang II (12D2)")</f>
        <v>Kuliah Lapang II (12D2)</v>
      </c>
      <c r="W5" s="5" t="str">
        <f ca="1">IFERROR(__xludf.DUMMYFUNCTION("""COMPUTED_VALUE"""),"Kuliah Lapang Pertanian Terpadu (12D1)")</f>
        <v>Kuliah Lapang Pertanian Terpadu (12D1)</v>
      </c>
      <c r="X5" s="5" t="str">
        <f ca="1">IFERROR(__xludf.DUMMYFUNCTION("""COMPUTED_VALUE"""),"Magang Kerja Perusahaan (12D1)")</f>
        <v>Magang Kerja Perusahaan (12D1)</v>
      </c>
      <c r="Y5" s="5" t="str">
        <f ca="1">IFERROR(__xludf.DUMMYFUNCTION("""COMPUTED_VALUE"""),"Magang Kerja Perusahaan (12D2)")</f>
        <v>Magang Kerja Perusahaan (12D2)</v>
      </c>
      <c r="Z5" s="5" t="str">
        <f ca="1">IFERROR(__xludf.DUMMYFUNCTION("""COMPUTED_VALUE"""),"Magang Kerja Perusahaan (12D3)")</f>
        <v>Magang Kerja Perusahaan (12D3)</v>
      </c>
      <c r="AA5" s="5" t="str">
        <f ca="1">IFERROR(__xludf.DUMMYFUNCTION("""COMPUTED_VALUE"""),"Manajemen Ternak Perah")</f>
        <v>Manajemen Ternak Perah</v>
      </c>
      <c r="AB5" s="5" t="str">
        <f ca="1">IFERROR(__xludf.DUMMYFUNCTION("""COMPUTED_VALUE"""),"Manajemen Ternak Potong")</f>
        <v>Manajemen Ternak Potong</v>
      </c>
      <c r="AC5" s="5" t="str">
        <f ca="1">IFERROR(__xludf.DUMMYFUNCTION("""COMPUTED_VALUE"""),"Manajemen Ternak Unggas")</f>
        <v>Manajemen Ternak Unggas</v>
      </c>
      <c r="AD5" s="5" t="str">
        <f ca="1">IFERROR(__xludf.DUMMYFUNCTION("""COMPUTED_VALUE"""),"Mikrobiologi")</f>
        <v>Mikrobiologi</v>
      </c>
      <c r="AE5" s="5" t="str">
        <f ca="1">IFERROR(__xludf.DUMMYFUNCTION("""COMPUTED_VALUE"""),"Nutrisi Ternak Ruminansia")</f>
        <v>Nutrisi Ternak Ruminansia</v>
      </c>
      <c r="AF5" s="5" t="str">
        <f ca="1">IFERROR(__xludf.DUMMYFUNCTION("""COMPUTED_VALUE"""),"Nutrisionis")</f>
        <v>Nutrisionis</v>
      </c>
      <c r="AG5" s="5" t="str">
        <f ca="1">IFERROR(__xludf.DUMMYFUNCTION("""COMPUTED_VALUE"""),"Pemasaran Ternak dan Hasil Ternak")</f>
        <v>Pemasaran Ternak dan Hasil Ternak</v>
      </c>
      <c r="AH5" s="5" t="str">
        <f ca="1">IFERROR(__xludf.DUMMYFUNCTION("""COMPUTED_VALUE"""),"Praktikum Ilmu Kesehatan Ternak")</f>
        <v>Praktikum Ilmu Kesehatan Ternak</v>
      </c>
      <c r="AI5" s="5" t="str">
        <f ca="1">IFERROR(__xludf.DUMMYFUNCTION("""COMPUTED_VALUE"""),"Praktikum Manajemen Ternak Unggas (12D1)")</f>
        <v>Praktikum Manajemen Ternak Unggas (12D1)</v>
      </c>
      <c r="AJ5" s="5" t="str">
        <f ca="1">IFERROR(__xludf.DUMMYFUNCTION("""COMPUTED_VALUE"""),"Praktikum Manajemen Ternak Unggas (12D2)")</f>
        <v>Praktikum Manajemen Ternak Unggas (12D2)</v>
      </c>
      <c r="AK5" s="5" t="str">
        <f ca="1">IFERROR(__xludf.DUMMYFUNCTION("""COMPUTED_VALUE"""),"Praktikum Bahan Pakan dan Formulasi Ransum")</f>
        <v>Praktikum Bahan Pakan dan Formulasi Ransum</v>
      </c>
      <c r="AL5" s="5" t="str">
        <f ca="1">IFERROR(__xludf.DUMMYFUNCTION("""COMPUTED_VALUE"""),"Praktikum Bioteknologi Reproduksi Ternak (12D1)")</f>
        <v>Praktikum Bioteknologi Reproduksi Ternak (12D1)</v>
      </c>
      <c r="AM5" s="5" t="str">
        <f ca="1">IFERROR(__xludf.DUMMYFUNCTION("""COMPUTED_VALUE"""),"Praktikum Bioteknologi Reproduksi Ternak (12D2)")</f>
        <v>Praktikum Bioteknologi Reproduksi Ternak (12D2)</v>
      </c>
      <c r="AN5" s="5" t="str">
        <f ca="1">IFERROR(__xludf.DUMMYFUNCTION("""COMPUTED_VALUE"""),"Praktikum Dasar Nutrisi Ternak (12D1)")</f>
        <v>Praktikum Dasar Nutrisi Ternak (12D1)</v>
      </c>
      <c r="AO5" s="5" t="str">
        <f ca="1">IFERROR(__xludf.DUMMYFUNCTION("""COMPUTED_VALUE"""),"Praktikum Dasar Nutrisi Ternak (12D2)")</f>
        <v>Praktikum Dasar Nutrisi Ternak (12D2)</v>
      </c>
      <c r="AP5" s="5" t="str">
        <f ca="1">IFERROR(__xludf.DUMMYFUNCTION("""COMPUTED_VALUE"""),"Praktikum Manajemen Ternak Perah (12D1)")</f>
        <v>Praktikum Manajemen Ternak Perah (12D1)</v>
      </c>
      <c r="AQ5" s="5" t="str">
        <f ca="1">IFERROR(__xludf.DUMMYFUNCTION("""COMPUTED_VALUE"""),"Praktikum Manajemen Ternak Perah (12D2)")</f>
        <v>Praktikum Manajemen Ternak Perah (12D2)</v>
      </c>
      <c r="AR5" s="5" t="str">
        <f ca="1">IFERROR(__xludf.DUMMYFUNCTION("""COMPUTED_VALUE"""),"Praktikum Manajemen Ternak Potong (12D1)")</f>
        <v>Praktikum Manajemen Ternak Potong (12D1)</v>
      </c>
      <c r="AS5" s="5" t="str">
        <f ca="1">IFERROR(__xludf.DUMMYFUNCTION("""COMPUTED_VALUE"""),"Praktikum Manajemen Ternak Potong(12D2)")</f>
        <v>Praktikum Manajemen Ternak Potong(12D2)</v>
      </c>
      <c r="AT5" s="5" t="str">
        <f ca="1">IFERROR(__xludf.DUMMYFUNCTION("""COMPUTED_VALUE"""),"Praktikum Mikrobiologi (12D1)")</f>
        <v>Praktikum Mikrobiologi (12D1)</v>
      </c>
      <c r="AU5" s="5" t="str">
        <f ca="1">IFERROR(__xludf.DUMMYFUNCTION("""COMPUTED_VALUE"""),"Praktikum Mikrobiologi (12D2)")</f>
        <v>Praktikum Mikrobiologi (12D2)</v>
      </c>
      <c r="AV5" s="5" t="str">
        <f ca="1">IFERROR(__xludf.DUMMYFUNCTION("""COMPUTED_VALUE"""),"Praktikum Teknologi Pengolahan Daging dan Kulit (12D1)")</f>
        <v>Praktikum Teknologi Pengolahan Daging dan Kulit (12D1)</v>
      </c>
      <c r="AW5" s="5" t="str">
        <f ca="1">IFERROR(__xludf.DUMMYFUNCTION("""COMPUTED_VALUE"""),"Praktikum Teknologi Pengolahan Daging dan Kulit (12D2)")</f>
        <v>Praktikum Teknologi Pengolahan Daging dan Kulit (12D2)</v>
      </c>
      <c r="AX5" s="5" t="str">
        <f ca="1">IFERROR(__xludf.DUMMYFUNCTION("""COMPUTED_VALUE"""),"Seminar")</f>
        <v>Seminar</v>
      </c>
      <c r="AY5" s="5" t="str">
        <f ca="1">IFERROR(__xludf.DUMMYFUNCTION("""COMPUTED_VALUE"""),"Teknologi Pakan")</f>
        <v>Teknologi Pakan</v>
      </c>
      <c r="AZ5" s="5" t="str">
        <f ca="1">IFERROR(__xludf.DUMMYFUNCTION("""COMPUTED_VALUE"""),"Teknologi Pengolahan Daging dan Kulit")</f>
        <v>Teknologi Pengolahan Daging dan Kulit</v>
      </c>
    </row>
    <row r="6" spans="2:52" ht="13.2" x14ac:dyDescent="0.25">
      <c r="B6" s="8" t="s">
        <v>42</v>
      </c>
      <c r="C6" s="9" t="s">
        <v>132</v>
      </c>
      <c r="D6" s="8" t="s">
        <v>133</v>
      </c>
      <c r="E6" s="8">
        <v>3</v>
      </c>
      <c r="F6" s="8" t="s">
        <v>131</v>
      </c>
      <c r="G6" s="9" t="s">
        <v>134</v>
      </c>
      <c r="I6" s="5" t="str">
        <f ca="1">IFERROR(__xludf.DUMMYFUNCTION("transpose(unique( filter(C$3:C$119,B$3:B$119='master data'!E11)))"),"Bahan Pakan dan Formulasi Ransum")</f>
        <v>Bahan Pakan dan Formulasi Ransum</v>
      </c>
      <c r="J6" s="5" t="str">
        <f ca="1">IFERROR(__xludf.DUMMYFUNCTION("""COMPUTED_VALUE"""),"Bioteknologi Reproduksi Ternak")</f>
        <v>Bioteknologi Reproduksi Ternak</v>
      </c>
      <c r="K6" s="5" t="str">
        <f ca="1">IFERROR(__xludf.DUMMYFUNCTION("""COMPUTED_VALUE"""),"Dasar Nutrisi Ternak")</f>
        <v>Dasar Nutrisi Ternak</v>
      </c>
      <c r="L6" s="5" t="str">
        <f ca="1">IFERROR(__xludf.DUMMYFUNCTION("""COMPUTED_VALUE"""),"Dasar Pemuliaan Ternak")</f>
        <v>Dasar Pemuliaan Ternak</v>
      </c>
      <c r="M6" s="5" t="str">
        <f ca="1">IFERROR(__xludf.DUMMYFUNCTION("""COMPUTED_VALUE"""),"Dasar Teknologi Hasil Ternak")</f>
        <v>Dasar Teknologi Hasil Ternak</v>
      </c>
      <c r="N6" s="5" t="str">
        <f ca="1">IFERROR(__xludf.DUMMYFUNCTION("""COMPUTED_VALUE"""),"Farmakologi")</f>
        <v>Farmakologi</v>
      </c>
      <c r="O6" s="5" t="str">
        <f ca="1">IFERROR(__xludf.DUMMYFUNCTION("""COMPUTED_VALUE"""),"Genetika")</f>
        <v>Genetika</v>
      </c>
      <c r="P6" s="5" t="str">
        <f ca="1">IFERROR(__xludf.DUMMYFUNCTION("""COMPUTED_VALUE"""),"Ilmu Kesehatan Ternak")</f>
        <v>Ilmu Kesehatan Ternak</v>
      </c>
      <c r="Q6" s="5" t="str">
        <f ca="1">IFERROR(__xludf.DUMMYFUNCTION("""COMPUTED_VALUE"""),"Ilmu Lingkungan Ternak dan AMDAL")</f>
        <v>Ilmu Lingkungan Ternak dan AMDAL</v>
      </c>
      <c r="R6" s="5" t="str">
        <f ca="1">IFERROR(__xludf.DUMMYFUNCTION("""COMPUTED_VALUE"""),"Inseminator")</f>
        <v>Inseminator</v>
      </c>
      <c r="S6" s="5" t="str">
        <f ca="1">IFERROR(__xludf.DUMMYFUNCTION("""COMPUTED_VALUE"""),"Kebijakan Pembangunan Peternakan")</f>
        <v>Kebijakan Pembangunan Peternakan</v>
      </c>
      <c r="T6" s="5" t="str">
        <f ca="1">IFERROR(__xludf.DUMMYFUNCTION("""COMPUTED_VALUE"""),"Kewirausahaan Lanjut")</f>
        <v>Kewirausahaan Lanjut</v>
      </c>
      <c r="U6" s="5" t="str">
        <f ca="1">IFERROR(__xludf.DUMMYFUNCTION("""COMPUTED_VALUE"""),"Kuliah Lapang II (12D1)")</f>
        <v>Kuliah Lapang II (12D1)</v>
      </c>
      <c r="V6" s="5" t="str">
        <f ca="1">IFERROR(__xludf.DUMMYFUNCTION("""COMPUTED_VALUE"""),"Kuliah Lapang II (12D2)")</f>
        <v>Kuliah Lapang II (12D2)</v>
      </c>
      <c r="W6" s="5" t="str">
        <f ca="1">IFERROR(__xludf.DUMMYFUNCTION("""COMPUTED_VALUE"""),"Kuliah Lapang Pertanian Terpadu (12D1)")</f>
        <v>Kuliah Lapang Pertanian Terpadu (12D1)</v>
      </c>
      <c r="X6" s="5" t="str">
        <f ca="1">IFERROR(__xludf.DUMMYFUNCTION("""COMPUTED_VALUE"""),"Magang Kerja Perusahaan (12D1)")</f>
        <v>Magang Kerja Perusahaan (12D1)</v>
      </c>
      <c r="Y6" s="5" t="str">
        <f ca="1">IFERROR(__xludf.DUMMYFUNCTION("""COMPUTED_VALUE"""),"Magang Kerja Perusahaan (12D2)")</f>
        <v>Magang Kerja Perusahaan (12D2)</v>
      </c>
      <c r="Z6" s="5" t="str">
        <f ca="1">IFERROR(__xludf.DUMMYFUNCTION("""COMPUTED_VALUE"""),"Magang Kerja Perusahaan (12D3)")</f>
        <v>Magang Kerja Perusahaan (12D3)</v>
      </c>
      <c r="AA6" s="5" t="str">
        <f ca="1">IFERROR(__xludf.DUMMYFUNCTION("""COMPUTED_VALUE"""),"Manajemen Ternak Perah")</f>
        <v>Manajemen Ternak Perah</v>
      </c>
      <c r="AB6" s="5" t="str">
        <f ca="1">IFERROR(__xludf.DUMMYFUNCTION("""COMPUTED_VALUE"""),"Manajemen Ternak Potong")</f>
        <v>Manajemen Ternak Potong</v>
      </c>
      <c r="AC6" s="5" t="str">
        <f ca="1">IFERROR(__xludf.DUMMYFUNCTION("""COMPUTED_VALUE"""),"Manajemen Ternak Unggas")</f>
        <v>Manajemen Ternak Unggas</v>
      </c>
      <c r="AD6" s="5" t="str">
        <f ca="1">IFERROR(__xludf.DUMMYFUNCTION("""COMPUTED_VALUE"""),"Mikrobiologi")</f>
        <v>Mikrobiologi</v>
      </c>
      <c r="AE6" s="5" t="str">
        <f ca="1">IFERROR(__xludf.DUMMYFUNCTION("""COMPUTED_VALUE"""),"Nutrisi Ternak Ruminansia")</f>
        <v>Nutrisi Ternak Ruminansia</v>
      </c>
      <c r="AF6" s="5" t="str">
        <f ca="1">IFERROR(__xludf.DUMMYFUNCTION("""COMPUTED_VALUE"""),"Nutrisionis")</f>
        <v>Nutrisionis</v>
      </c>
      <c r="AG6" s="5" t="str">
        <f ca="1">IFERROR(__xludf.DUMMYFUNCTION("""COMPUTED_VALUE"""),"Pemasaran Ternak dan Hasil Ternak")</f>
        <v>Pemasaran Ternak dan Hasil Ternak</v>
      </c>
      <c r="AH6" s="5" t="str">
        <f ca="1">IFERROR(__xludf.DUMMYFUNCTION("""COMPUTED_VALUE"""),"Praktikum Ilmu Kesehatan Ternak")</f>
        <v>Praktikum Ilmu Kesehatan Ternak</v>
      </c>
      <c r="AI6" s="5" t="str">
        <f ca="1">IFERROR(__xludf.DUMMYFUNCTION("""COMPUTED_VALUE"""),"Praktikum Manajemen Ternak Unggas (12D1)")</f>
        <v>Praktikum Manajemen Ternak Unggas (12D1)</v>
      </c>
      <c r="AJ6" s="5" t="str">
        <f ca="1">IFERROR(__xludf.DUMMYFUNCTION("""COMPUTED_VALUE"""),"Praktikum Manajemen Ternak Unggas (12D2)")</f>
        <v>Praktikum Manajemen Ternak Unggas (12D2)</v>
      </c>
      <c r="AK6" s="5" t="str">
        <f ca="1">IFERROR(__xludf.DUMMYFUNCTION("""COMPUTED_VALUE"""),"Praktikum Bahan Pakan dan Formulasi Ransum")</f>
        <v>Praktikum Bahan Pakan dan Formulasi Ransum</v>
      </c>
      <c r="AL6" s="5" t="str">
        <f ca="1">IFERROR(__xludf.DUMMYFUNCTION("""COMPUTED_VALUE"""),"Praktikum Bioteknologi Reproduksi Ternak (12D1)")</f>
        <v>Praktikum Bioteknologi Reproduksi Ternak (12D1)</v>
      </c>
      <c r="AM6" s="5" t="str">
        <f ca="1">IFERROR(__xludf.DUMMYFUNCTION("""COMPUTED_VALUE"""),"Praktikum Bioteknologi Reproduksi Ternak (12D2)")</f>
        <v>Praktikum Bioteknologi Reproduksi Ternak (12D2)</v>
      </c>
      <c r="AN6" s="5" t="str">
        <f ca="1">IFERROR(__xludf.DUMMYFUNCTION("""COMPUTED_VALUE"""),"Praktikum Dasar Nutrisi Ternak (12D1)")</f>
        <v>Praktikum Dasar Nutrisi Ternak (12D1)</v>
      </c>
      <c r="AO6" s="5" t="str">
        <f ca="1">IFERROR(__xludf.DUMMYFUNCTION("""COMPUTED_VALUE"""),"Praktikum Dasar Nutrisi Ternak (12D2)")</f>
        <v>Praktikum Dasar Nutrisi Ternak (12D2)</v>
      </c>
      <c r="AP6" s="5" t="str">
        <f ca="1">IFERROR(__xludf.DUMMYFUNCTION("""COMPUTED_VALUE"""),"Praktikum Manajemen Ternak Perah (12D1)")</f>
        <v>Praktikum Manajemen Ternak Perah (12D1)</v>
      </c>
      <c r="AQ6" s="5" t="str">
        <f ca="1">IFERROR(__xludf.DUMMYFUNCTION("""COMPUTED_VALUE"""),"Praktikum Manajemen Ternak Perah (12D2)")</f>
        <v>Praktikum Manajemen Ternak Perah (12D2)</v>
      </c>
      <c r="AR6" s="5" t="str">
        <f ca="1">IFERROR(__xludf.DUMMYFUNCTION("""COMPUTED_VALUE"""),"Praktikum Manajemen Ternak Potong (12D1)")</f>
        <v>Praktikum Manajemen Ternak Potong (12D1)</v>
      </c>
      <c r="AS6" s="5" t="str">
        <f ca="1">IFERROR(__xludf.DUMMYFUNCTION("""COMPUTED_VALUE"""),"Praktikum Manajemen Ternak Potong(12D2)")</f>
        <v>Praktikum Manajemen Ternak Potong(12D2)</v>
      </c>
      <c r="AT6" s="5" t="str">
        <f ca="1">IFERROR(__xludf.DUMMYFUNCTION("""COMPUTED_VALUE"""),"Praktikum Mikrobiologi (12D1)")</f>
        <v>Praktikum Mikrobiologi (12D1)</v>
      </c>
      <c r="AU6" s="5" t="str">
        <f ca="1">IFERROR(__xludf.DUMMYFUNCTION("""COMPUTED_VALUE"""),"Praktikum Mikrobiologi (12D2)")</f>
        <v>Praktikum Mikrobiologi (12D2)</v>
      </c>
      <c r="AV6" s="5" t="str">
        <f ca="1">IFERROR(__xludf.DUMMYFUNCTION("""COMPUTED_VALUE"""),"Praktikum Teknologi Pengolahan Daging dan Kulit (12D1)")</f>
        <v>Praktikum Teknologi Pengolahan Daging dan Kulit (12D1)</v>
      </c>
      <c r="AW6" s="5" t="str">
        <f ca="1">IFERROR(__xludf.DUMMYFUNCTION("""COMPUTED_VALUE"""),"Praktikum Teknologi Pengolahan Daging dan Kulit (12D2)")</f>
        <v>Praktikum Teknologi Pengolahan Daging dan Kulit (12D2)</v>
      </c>
      <c r="AX6" s="5" t="str">
        <f ca="1">IFERROR(__xludf.DUMMYFUNCTION("""COMPUTED_VALUE"""),"Seminar")</f>
        <v>Seminar</v>
      </c>
      <c r="AY6" s="5" t="str">
        <f ca="1">IFERROR(__xludf.DUMMYFUNCTION("""COMPUTED_VALUE"""),"Teknologi Pakan")</f>
        <v>Teknologi Pakan</v>
      </c>
      <c r="AZ6" s="5" t="str">
        <f ca="1">IFERROR(__xludf.DUMMYFUNCTION("""COMPUTED_VALUE"""),"Teknologi Pengolahan Daging dan Kulit")</f>
        <v>Teknologi Pengolahan Daging dan Kulit</v>
      </c>
    </row>
    <row r="7" spans="2:52" ht="13.2" x14ac:dyDescent="0.25">
      <c r="B7" s="8" t="s">
        <v>42</v>
      </c>
      <c r="C7" s="9" t="s">
        <v>135</v>
      </c>
      <c r="D7" s="8" t="s">
        <v>133</v>
      </c>
      <c r="E7" s="8">
        <v>2</v>
      </c>
      <c r="F7" s="8" t="s">
        <v>131</v>
      </c>
      <c r="G7" s="9" t="s">
        <v>134</v>
      </c>
      <c r="I7" s="5" t="str">
        <f ca="1">IFERROR(__xludf.DUMMYFUNCTION("transpose(unique( filter(C$3:C$119,B$3:B$119='master data'!E12)))"),"Bahan Pakan dan Formulasi Ransum")</f>
        <v>Bahan Pakan dan Formulasi Ransum</v>
      </c>
      <c r="J7" s="5" t="str">
        <f ca="1">IFERROR(__xludf.DUMMYFUNCTION("""COMPUTED_VALUE"""),"Bioteknologi Reproduksi Ternak")</f>
        <v>Bioteknologi Reproduksi Ternak</v>
      </c>
      <c r="K7" s="5" t="str">
        <f ca="1">IFERROR(__xludf.DUMMYFUNCTION("""COMPUTED_VALUE"""),"Dasar Nutrisi Ternak")</f>
        <v>Dasar Nutrisi Ternak</v>
      </c>
      <c r="L7" s="5" t="str">
        <f ca="1">IFERROR(__xludf.DUMMYFUNCTION("""COMPUTED_VALUE"""),"Dasar Pemuliaan Ternak")</f>
        <v>Dasar Pemuliaan Ternak</v>
      </c>
      <c r="M7" s="5" t="str">
        <f ca="1">IFERROR(__xludf.DUMMYFUNCTION("""COMPUTED_VALUE"""),"Dasar Teknologi Hasil Ternak")</f>
        <v>Dasar Teknologi Hasil Ternak</v>
      </c>
      <c r="N7" s="5" t="str">
        <f ca="1">IFERROR(__xludf.DUMMYFUNCTION("""COMPUTED_VALUE"""),"Farmakologi")</f>
        <v>Farmakologi</v>
      </c>
      <c r="O7" s="5" t="str">
        <f ca="1">IFERROR(__xludf.DUMMYFUNCTION("""COMPUTED_VALUE"""),"Genetika")</f>
        <v>Genetika</v>
      </c>
      <c r="P7" s="5" t="str">
        <f ca="1">IFERROR(__xludf.DUMMYFUNCTION("""COMPUTED_VALUE"""),"Ilmu Kesehatan Ternak")</f>
        <v>Ilmu Kesehatan Ternak</v>
      </c>
      <c r="Q7" s="5" t="str">
        <f ca="1">IFERROR(__xludf.DUMMYFUNCTION("""COMPUTED_VALUE"""),"Ilmu Lingkungan Ternak dan AMDAL")</f>
        <v>Ilmu Lingkungan Ternak dan AMDAL</v>
      </c>
      <c r="R7" s="5" t="str">
        <f ca="1">IFERROR(__xludf.DUMMYFUNCTION("""COMPUTED_VALUE"""),"Inseminator")</f>
        <v>Inseminator</v>
      </c>
      <c r="S7" s="5" t="str">
        <f ca="1">IFERROR(__xludf.DUMMYFUNCTION("""COMPUTED_VALUE"""),"Kebijakan Pembangunan Peternakan")</f>
        <v>Kebijakan Pembangunan Peternakan</v>
      </c>
      <c r="T7" s="5" t="str">
        <f ca="1">IFERROR(__xludf.DUMMYFUNCTION("""COMPUTED_VALUE"""),"Kewirausahaan Lanjut")</f>
        <v>Kewirausahaan Lanjut</v>
      </c>
      <c r="U7" s="5" t="str">
        <f ca="1">IFERROR(__xludf.DUMMYFUNCTION("""COMPUTED_VALUE"""),"Kuliah Lapang II (12D1)")</f>
        <v>Kuliah Lapang II (12D1)</v>
      </c>
      <c r="V7" s="5" t="str">
        <f ca="1">IFERROR(__xludf.DUMMYFUNCTION("""COMPUTED_VALUE"""),"Kuliah Lapang II (12D2)")</f>
        <v>Kuliah Lapang II (12D2)</v>
      </c>
      <c r="W7" s="5" t="str">
        <f ca="1">IFERROR(__xludf.DUMMYFUNCTION("""COMPUTED_VALUE"""),"Kuliah Lapang Pertanian Terpadu (12D1)")</f>
        <v>Kuliah Lapang Pertanian Terpadu (12D1)</v>
      </c>
      <c r="X7" s="5" t="str">
        <f ca="1">IFERROR(__xludf.DUMMYFUNCTION("""COMPUTED_VALUE"""),"Magang Kerja Perusahaan (12D1)")</f>
        <v>Magang Kerja Perusahaan (12D1)</v>
      </c>
      <c r="Y7" s="5" t="str">
        <f ca="1">IFERROR(__xludf.DUMMYFUNCTION("""COMPUTED_VALUE"""),"Magang Kerja Perusahaan (12D2)")</f>
        <v>Magang Kerja Perusahaan (12D2)</v>
      </c>
      <c r="Z7" s="5" t="str">
        <f ca="1">IFERROR(__xludf.DUMMYFUNCTION("""COMPUTED_VALUE"""),"Magang Kerja Perusahaan (12D3)")</f>
        <v>Magang Kerja Perusahaan (12D3)</v>
      </c>
      <c r="AA7" s="5" t="str">
        <f ca="1">IFERROR(__xludf.DUMMYFUNCTION("""COMPUTED_VALUE"""),"Manajemen Ternak Perah")</f>
        <v>Manajemen Ternak Perah</v>
      </c>
      <c r="AB7" s="5" t="str">
        <f ca="1">IFERROR(__xludf.DUMMYFUNCTION("""COMPUTED_VALUE"""),"Manajemen Ternak Potong")</f>
        <v>Manajemen Ternak Potong</v>
      </c>
      <c r="AC7" s="5" t="str">
        <f ca="1">IFERROR(__xludf.DUMMYFUNCTION("""COMPUTED_VALUE"""),"Manajemen Ternak Unggas")</f>
        <v>Manajemen Ternak Unggas</v>
      </c>
      <c r="AD7" s="5" t="str">
        <f ca="1">IFERROR(__xludf.DUMMYFUNCTION("""COMPUTED_VALUE"""),"Mikrobiologi")</f>
        <v>Mikrobiologi</v>
      </c>
      <c r="AE7" s="5" t="str">
        <f ca="1">IFERROR(__xludf.DUMMYFUNCTION("""COMPUTED_VALUE"""),"Nutrisi Ternak Ruminansia")</f>
        <v>Nutrisi Ternak Ruminansia</v>
      </c>
      <c r="AF7" s="5" t="str">
        <f ca="1">IFERROR(__xludf.DUMMYFUNCTION("""COMPUTED_VALUE"""),"Nutrisionis")</f>
        <v>Nutrisionis</v>
      </c>
      <c r="AG7" s="5" t="str">
        <f ca="1">IFERROR(__xludf.DUMMYFUNCTION("""COMPUTED_VALUE"""),"Pemasaran Ternak dan Hasil Ternak")</f>
        <v>Pemasaran Ternak dan Hasil Ternak</v>
      </c>
      <c r="AH7" s="5" t="str">
        <f ca="1">IFERROR(__xludf.DUMMYFUNCTION("""COMPUTED_VALUE"""),"Praktikum Ilmu Kesehatan Ternak")</f>
        <v>Praktikum Ilmu Kesehatan Ternak</v>
      </c>
      <c r="AI7" s="5" t="str">
        <f ca="1">IFERROR(__xludf.DUMMYFUNCTION("""COMPUTED_VALUE"""),"Praktikum Manajemen Ternak Unggas (12D1)")</f>
        <v>Praktikum Manajemen Ternak Unggas (12D1)</v>
      </c>
      <c r="AJ7" s="5" t="str">
        <f ca="1">IFERROR(__xludf.DUMMYFUNCTION("""COMPUTED_VALUE"""),"Praktikum Manajemen Ternak Unggas (12D2)")</f>
        <v>Praktikum Manajemen Ternak Unggas (12D2)</v>
      </c>
      <c r="AK7" s="5" t="str">
        <f ca="1">IFERROR(__xludf.DUMMYFUNCTION("""COMPUTED_VALUE"""),"Praktikum Bahan Pakan dan Formulasi Ransum")</f>
        <v>Praktikum Bahan Pakan dan Formulasi Ransum</v>
      </c>
      <c r="AL7" s="5" t="str">
        <f ca="1">IFERROR(__xludf.DUMMYFUNCTION("""COMPUTED_VALUE"""),"Praktikum Bioteknologi Reproduksi Ternak (12D1)")</f>
        <v>Praktikum Bioteknologi Reproduksi Ternak (12D1)</v>
      </c>
      <c r="AM7" s="5" t="str">
        <f ca="1">IFERROR(__xludf.DUMMYFUNCTION("""COMPUTED_VALUE"""),"Praktikum Bioteknologi Reproduksi Ternak (12D2)")</f>
        <v>Praktikum Bioteknologi Reproduksi Ternak (12D2)</v>
      </c>
      <c r="AN7" s="5" t="str">
        <f ca="1">IFERROR(__xludf.DUMMYFUNCTION("""COMPUTED_VALUE"""),"Praktikum Dasar Nutrisi Ternak (12D1)")</f>
        <v>Praktikum Dasar Nutrisi Ternak (12D1)</v>
      </c>
      <c r="AO7" s="5" t="str">
        <f ca="1">IFERROR(__xludf.DUMMYFUNCTION("""COMPUTED_VALUE"""),"Praktikum Dasar Nutrisi Ternak (12D2)")</f>
        <v>Praktikum Dasar Nutrisi Ternak (12D2)</v>
      </c>
      <c r="AP7" s="5" t="str">
        <f ca="1">IFERROR(__xludf.DUMMYFUNCTION("""COMPUTED_VALUE"""),"Praktikum Manajemen Ternak Perah (12D1)")</f>
        <v>Praktikum Manajemen Ternak Perah (12D1)</v>
      </c>
      <c r="AQ7" s="5" t="str">
        <f ca="1">IFERROR(__xludf.DUMMYFUNCTION("""COMPUTED_VALUE"""),"Praktikum Manajemen Ternak Perah (12D2)")</f>
        <v>Praktikum Manajemen Ternak Perah (12D2)</v>
      </c>
      <c r="AR7" s="5" t="str">
        <f ca="1">IFERROR(__xludf.DUMMYFUNCTION("""COMPUTED_VALUE"""),"Praktikum Manajemen Ternak Potong (12D1)")</f>
        <v>Praktikum Manajemen Ternak Potong (12D1)</v>
      </c>
      <c r="AS7" s="5" t="str">
        <f ca="1">IFERROR(__xludf.DUMMYFUNCTION("""COMPUTED_VALUE"""),"Praktikum Manajemen Ternak Potong(12D2)")</f>
        <v>Praktikum Manajemen Ternak Potong(12D2)</v>
      </c>
      <c r="AT7" s="5" t="str">
        <f ca="1">IFERROR(__xludf.DUMMYFUNCTION("""COMPUTED_VALUE"""),"Praktikum Mikrobiologi (12D1)")</f>
        <v>Praktikum Mikrobiologi (12D1)</v>
      </c>
      <c r="AU7" s="5" t="str">
        <f ca="1">IFERROR(__xludf.DUMMYFUNCTION("""COMPUTED_VALUE"""),"Praktikum Mikrobiologi (12D2)")</f>
        <v>Praktikum Mikrobiologi (12D2)</v>
      </c>
      <c r="AV7" s="5" t="str">
        <f ca="1">IFERROR(__xludf.DUMMYFUNCTION("""COMPUTED_VALUE"""),"Praktikum Teknologi Pengolahan Daging dan Kulit (12D1)")</f>
        <v>Praktikum Teknologi Pengolahan Daging dan Kulit (12D1)</v>
      </c>
      <c r="AW7" s="5" t="str">
        <f ca="1">IFERROR(__xludf.DUMMYFUNCTION("""COMPUTED_VALUE"""),"Praktikum Teknologi Pengolahan Daging dan Kulit (12D2)")</f>
        <v>Praktikum Teknologi Pengolahan Daging dan Kulit (12D2)</v>
      </c>
      <c r="AX7" s="5" t="str">
        <f ca="1">IFERROR(__xludf.DUMMYFUNCTION("""COMPUTED_VALUE"""),"Seminar")</f>
        <v>Seminar</v>
      </c>
      <c r="AY7" s="5" t="str">
        <f ca="1">IFERROR(__xludf.DUMMYFUNCTION("""COMPUTED_VALUE"""),"Teknologi Pakan")</f>
        <v>Teknologi Pakan</v>
      </c>
      <c r="AZ7" s="5" t="str">
        <f ca="1">IFERROR(__xludf.DUMMYFUNCTION("""COMPUTED_VALUE"""),"Teknologi Pengolahan Daging dan Kulit")</f>
        <v>Teknologi Pengolahan Daging dan Kulit</v>
      </c>
    </row>
    <row r="8" spans="2:52" ht="13.2" x14ac:dyDescent="0.25">
      <c r="B8" s="8" t="s">
        <v>42</v>
      </c>
      <c r="C8" s="9" t="s">
        <v>136</v>
      </c>
      <c r="D8" s="8" t="s">
        <v>130</v>
      </c>
      <c r="E8" s="8">
        <v>2</v>
      </c>
      <c r="F8" s="8" t="s">
        <v>131</v>
      </c>
      <c r="G8" s="9" t="s">
        <v>137</v>
      </c>
      <c r="I8" s="5" t="str">
        <f ca="1">IFERROR(__xludf.DUMMYFUNCTION("transpose(unique( filter(C$3:C$119,B$3:B$119='master data'!E13)))"),"Bahan Pakan dan Formulasi Ransum")</f>
        <v>Bahan Pakan dan Formulasi Ransum</v>
      </c>
      <c r="J8" s="5" t="str">
        <f ca="1">IFERROR(__xludf.DUMMYFUNCTION("""COMPUTED_VALUE"""),"Bioteknologi Reproduksi Ternak")</f>
        <v>Bioteknologi Reproduksi Ternak</v>
      </c>
      <c r="K8" s="5" t="str">
        <f ca="1">IFERROR(__xludf.DUMMYFUNCTION("""COMPUTED_VALUE"""),"Dasar Nutrisi Ternak")</f>
        <v>Dasar Nutrisi Ternak</v>
      </c>
      <c r="L8" s="5" t="str">
        <f ca="1">IFERROR(__xludf.DUMMYFUNCTION("""COMPUTED_VALUE"""),"Dasar Pemuliaan Ternak")</f>
        <v>Dasar Pemuliaan Ternak</v>
      </c>
      <c r="M8" s="5" t="str">
        <f ca="1">IFERROR(__xludf.DUMMYFUNCTION("""COMPUTED_VALUE"""),"Dasar Teknologi Hasil Ternak")</f>
        <v>Dasar Teknologi Hasil Ternak</v>
      </c>
      <c r="N8" s="5" t="str">
        <f ca="1">IFERROR(__xludf.DUMMYFUNCTION("""COMPUTED_VALUE"""),"Farmakologi")</f>
        <v>Farmakologi</v>
      </c>
      <c r="O8" s="5" t="str">
        <f ca="1">IFERROR(__xludf.DUMMYFUNCTION("""COMPUTED_VALUE"""),"Genetika")</f>
        <v>Genetika</v>
      </c>
      <c r="P8" s="5" t="str">
        <f ca="1">IFERROR(__xludf.DUMMYFUNCTION("""COMPUTED_VALUE"""),"Ilmu Kesehatan Ternak")</f>
        <v>Ilmu Kesehatan Ternak</v>
      </c>
      <c r="Q8" s="5" t="str">
        <f ca="1">IFERROR(__xludf.DUMMYFUNCTION("""COMPUTED_VALUE"""),"Ilmu Lingkungan Ternak dan AMDAL")</f>
        <v>Ilmu Lingkungan Ternak dan AMDAL</v>
      </c>
      <c r="R8" s="5" t="str">
        <f ca="1">IFERROR(__xludf.DUMMYFUNCTION("""COMPUTED_VALUE"""),"Inseminator")</f>
        <v>Inseminator</v>
      </c>
      <c r="S8" s="5" t="str">
        <f ca="1">IFERROR(__xludf.DUMMYFUNCTION("""COMPUTED_VALUE"""),"Kebijakan Pembangunan Peternakan")</f>
        <v>Kebijakan Pembangunan Peternakan</v>
      </c>
      <c r="T8" s="5" t="str">
        <f ca="1">IFERROR(__xludf.DUMMYFUNCTION("""COMPUTED_VALUE"""),"Kewirausahaan Lanjut")</f>
        <v>Kewirausahaan Lanjut</v>
      </c>
      <c r="U8" s="5" t="str">
        <f ca="1">IFERROR(__xludf.DUMMYFUNCTION("""COMPUTED_VALUE"""),"Kuliah Lapang II (12D1)")</f>
        <v>Kuliah Lapang II (12D1)</v>
      </c>
      <c r="V8" s="5" t="str">
        <f ca="1">IFERROR(__xludf.DUMMYFUNCTION("""COMPUTED_VALUE"""),"Kuliah Lapang II (12D2)")</f>
        <v>Kuliah Lapang II (12D2)</v>
      </c>
      <c r="W8" s="5" t="str">
        <f ca="1">IFERROR(__xludf.DUMMYFUNCTION("""COMPUTED_VALUE"""),"Kuliah Lapang Pertanian Terpadu (12D1)")</f>
        <v>Kuliah Lapang Pertanian Terpadu (12D1)</v>
      </c>
      <c r="X8" s="5" t="str">
        <f ca="1">IFERROR(__xludf.DUMMYFUNCTION("""COMPUTED_VALUE"""),"Magang Kerja Perusahaan (12D1)")</f>
        <v>Magang Kerja Perusahaan (12D1)</v>
      </c>
      <c r="Y8" s="5" t="str">
        <f ca="1">IFERROR(__xludf.DUMMYFUNCTION("""COMPUTED_VALUE"""),"Magang Kerja Perusahaan (12D2)")</f>
        <v>Magang Kerja Perusahaan (12D2)</v>
      </c>
      <c r="Z8" s="5" t="str">
        <f ca="1">IFERROR(__xludf.DUMMYFUNCTION("""COMPUTED_VALUE"""),"Magang Kerja Perusahaan (12D3)")</f>
        <v>Magang Kerja Perusahaan (12D3)</v>
      </c>
      <c r="AA8" s="5" t="str">
        <f ca="1">IFERROR(__xludf.DUMMYFUNCTION("""COMPUTED_VALUE"""),"Manajemen Ternak Perah")</f>
        <v>Manajemen Ternak Perah</v>
      </c>
      <c r="AB8" s="5" t="str">
        <f ca="1">IFERROR(__xludf.DUMMYFUNCTION("""COMPUTED_VALUE"""),"Manajemen Ternak Potong")</f>
        <v>Manajemen Ternak Potong</v>
      </c>
      <c r="AC8" s="5" t="str">
        <f ca="1">IFERROR(__xludf.DUMMYFUNCTION("""COMPUTED_VALUE"""),"Manajemen Ternak Unggas")</f>
        <v>Manajemen Ternak Unggas</v>
      </c>
      <c r="AD8" s="5" t="str">
        <f ca="1">IFERROR(__xludf.DUMMYFUNCTION("""COMPUTED_VALUE"""),"Mikrobiologi")</f>
        <v>Mikrobiologi</v>
      </c>
      <c r="AE8" s="5" t="str">
        <f ca="1">IFERROR(__xludf.DUMMYFUNCTION("""COMPUTED_VALUE"""),"Nutrisi Ternak Ruminansia")</f>
        <v>Nutrisi Ternak Ruminansia</v>
      </c>
      <c r="AF8" s="5" t="str">
        <f ca="1">IFERROR(__xludf.DUMMYFUNCTION("""COMPUTED_VALUE"""),"Nutrisionis")</f>
        <v>Nutrisionis</v>
      </c>
      <c r="AG8" s="5" t="str">
        <f ca="1">IFERROR(__xludf.DUMMYFUNCTION("""COMPUTED_VALUE"""),"Pemasaran Ternak dan Hasil Ternak")</f>
        <v>Pemasaran Ternak dan Hasil Ternak</v>
      </c>
      <c r="AH8" s="5" t="str">
        <f ca="1">IFERROR(__xludf.DUMMYFUNCTION("""COMPUTED_VALUE"""),"Praktikum Ilmu Kesehatan Ternak")</f>
        <v>Praktikum Ilmu Kesehatan Ternak</v>
      </c>
      <c r="AI8" s="5" t="str">
        <f ca="1">IFERROR(__xludf.DUMMYFUNCTION("""COMPUTED_VALUE"""),"Praktikum Manajemen Ternak Unggas (12D1)")</f>
        <v>Praktikum Manajemen Ternak Unggas (12D1)</v>
      </c>
      <c r="AJ8" s="5" t="str">
        <f ca="1">IFERROR(__xludf.DUMMYFUNCTION("""COMPUTED_VALUE"""),"Praktikum Manajemen Ternak Unggas (12D2)")</f>
        <v>Praktikum Manajemen Ternak Unggas (12D2)</v>
      </c>
      <c r="AK8" s="5" t="str">
        <f ca="1">IFERROR(__xludf.DUMMYFUNCTION("""COMPUTED_VALUE"""),"Praktikum Bahan Pakan dan Formulasi Ransum")</f>
        <v>Praktikum Bahan Pakan dan Formulasi Ransum</v>
      </c>
      <c r="AL8" s="5" t="str">
        <f ca="1">IFERROR(__xludf.DUMMYFUNCTION("""COMPUTED_VALUE"""),"Praktikum Bioteknologi Reproduksi Ternak (12D1)")</f>
        <v>Praktikum Bioteknologi Reproduksi Ternak (12D1)</v>
      </c>
      <c r="AM8" s="5" t="str">
        <f ca="1">IFERROR(__xludf.DUMMYFUNCTION("""COMPUTED_VALUE"""),"Praktikum Bioteknologi Reproduksi Ternak (12D2)")</f>
        <v>Praktikum Bioteknologi Reproduksi Ternak (12D2)</v>
      </c>
      <c r="AN8" s="5" t="str">
        <f ca="1">IFERROR(__xludf.DUMMYFUNCTION("""COMPUTED_VALUE"""),"Praktikum Dasar Nutrisi Ternak (12D1)")</f>
        <v>Praktikum Dasar Nutrisi Ternak (12D1)</v>
      </c>
      <c r="AO8" s="5" t="str">
        <f ca="1">IFERROR(__xludf.DUMMYFUNCTION("""COMPUTED_VALUE"""),"Praktikum Dasar Nutrisi Ternak (12D2)")</f>
        <v>Praktikum Dasar Nutrisi Ternak (12D2)</v>
      </c>
      <c r="AP8" s="5" t="str">
        <f ca="1">IFERROR(__xludf.DUMMYFUNCTION("""COMPUTED_VALUE"""),"Praktikum Manajemen Ternak Perah (12D1)")</f>
        <v>Praktikum Manajemen Ternak Perah (12D1)</v>
      </c>
      <c r="AQ8" s="5" t="str">
        <f ca="1">IFERROR(__xludf.DUMMYFUNCTION("""COMPUTED_VALUE"""),"Praktikum Manajemen Ternak Perah (12D2)")</f>
        <v>Praktikum Manajemen Ternak Perah (12D2)</v>
      </c>
      <c r="AR8" s="5" t="str">
        <f ca="1">IFERROR(__xludf.DUMMYFUNCTION("""COMPUTED_VALUE"""),"Praktikum Manajemen Ternak Potong (12D1)")</f>
        <v>Praktikum Manajemen Ternak Potong (12D1)</v>
      </c>
      <c r="AS8" s="5" t="str">
        <f ca="1">IFERROR(__xludf.DUMMYFUNCTION("""COMPUTED_VALUE"""),"Praktikum Manajemen Ternak Potong(12D2)")</f>
        <v>Praktikum Manajemen Ternak Potong(12D2)</v>
      </c>
      <c r="AT8" s="5" t="str">
        <f ca="1">IFERROR(__xludf.DUMMYFUNCTION("""COMPUTED_VALUE"""),"Praktikum Mikrobiologi (12D1)")</f>
        <v>Praktikum Mikrobiologi (12D1)</v>
      </c>
      <c r="AU8" s="5" t="str">
        <f ca="1">IFERROR(__xludf.DUMMYFUNCTION("""COMPUTED_VALUE"""),"Praktikum Mikrobiologi (12D2)")</f>
        <v>Praktikum Mikrobiologi (12D2)</v>
      </c>
      <c r="AV8" s="5" t="str">
        <f ca="1">IFERROR(__xludf.DUMMYFUNCTION("""COMPUTED_VALUE"""),"Praktikum Teknologi Pengolahan Daging dan Kulit (12D1)")</f>
        <v>Praktikum Teknologi Pengolahan Daging dan Kulit (12D1)</v>
      </c>
      <c r="AW8" s="5" t="str">
        <f ca="1">IFERROR(__xludf.DUMMYFUNCTION("""COMPUTED_VALUE"""),"Praktikum Teknologi Pengolahan Daging dan Kulit (12D2)")</f>
        <v>Praktikum Teknologi Pengolahan Daging dan Kulit (12D2)</v>
      </c>
      <c r="AX8" s="5" t="str">
        <f ca="1">IFERROR(__xludf.DUMMYFUNCTION("""COMPUTED_VALUE"""),"Seminar")</f>
        <v>Seminar</v>
      </c>
      <c r="AY8" s="5" t="str">
        <f ca="1">IFERROR(__xludf.DUMMYFUNCTION("""COMPUTED_VALUE"""),"Teknologi Pakan")</f>
        <v>Teknologi Pakan</v>
      </c>
      <c r="AZ8" s="5" t="str">
        <f ca="1">IFERROR(__xludf.DUMMYFUNCTION("""COMPUTED_VALUE"""),"Teknologi Pengolahan Daging dan Kulit")</f>
        <v>Teknologi Pengolahan Daging dan Kulit</v>
      </c>
    </row>
    <row r="9" spans="2:52" ht="13.2" x14ac:dyDescent="0.25">
      <c r="B9" s="8" t="s">
        <v>42</v>
      </c>
      <c r="C9" s="9" t="s">
        <v>138</v>
      </c>
      <c r="D9" s="8" t="s">
        <v>133</v>
      </c>
      <c r="E9" s="8">
        <v>2</v>
      </c>
      <c r="F9" s="8" t="s">
        <v>131</v>
      </c>
      <c r="G9" s="9" t="s">
        <v>139</v>
      </c>
      <c r="I9" s="5" t="str">
        <f ca="1">IFERROR(__xludf.DUMMYFUNCTION("transpose(unique( filter(C$3:C$119,B$3:B$119='master data'!E14)))"),"GMP dan HACCP")</f>
        <v>GMP dan HACCP</v>
      </c>
      <c r="J9" s="5" t="str">
        <f ca="1">IFERROR(__xludf.DUMMYFUNCTION("""COMPUTED_VALUE"""),"Metabolisme dan Evaluasi Gizi")</f>
        <v>Metabolisme dan Evaluasi Gizi</v>
      </c>
      <c r="K9" s="5" t="str">
        <f ca="1">IFERROR(__xludf.DUMMYFUNCTION("""COMPUTED_VALUE"""),"Penggunaan Peralatan Penelitian Teori")</f>
        <v>Penggunaan Peralatan Penelitian Teori</v>
      </c>
      <c r="L9" s="5" t="str">
        <f ca="1">IFERROR(__xludf.DUMMYFUNCTION("""COMPUTED_VALUE"""),"Penggunaan Peralatan Penelitian Praktikum")</f>
        <v>Penggunaan Peralatan Penelitian Praktikum</v>
      </c>
      <c r="M9" s="5" t="str">
        <f ca="1">IFERROR(__xludf.DUMMYFUNCTION("""COMPUTED_VALUE"""),"Proposal dan Kolokium")</f>
        <v>Proposal dan Kolokium</v>
      </c>
      <c r="N9" s="5" t="str">
        <f ca="1">IFERROR(__xludf.DUMMYFUNCTION("""COMPUTED_VALUE"""),"Keamanan Pangan")</f>
        <v>Keamanan Pangan</v>
      </c>
      <c r="O9" s="5" t="str">
        <f ca="1">IFERROR(__xludf.DUMMYFUNCTION("""COMPUTED_VALUE"""),"Rekayasa Proses Pangan Lanjut")</f>
        <v>Rekayasa Proses Pangan Lanjut</v>
      </c>
    </row>
    <row r="10" spans="2:52" ht="13.2" x14ac:dyDescent="0.25">
      <c r="B10" s="8" t="s">
        <v>42</v>
      </c>
      <c r="C10" s="9" t="s">
        <v>140</v>
      </c>
      <c r="D10" s="8" t="s">
        <v>141</v>
      </c>
      <c r="E10" s="8">
        <v>2</v>
      </c>
      <c r="F10" s="8" t="s">
        <v>131</v>
      </c>
      <c r="G10" s="9" t="s">
        <v>139</v>
      </c>
      <c r="I10" s="5" t="str">
        <f ca="1">IFERROR(__xludf.DUMMYFUNCTION("transpose(unique( filter(C$3:C$119,B$3:B$119='master data'!E15)))"),"GMP dan HACCP")</f>
        <v>GMP dan HACCP</v>
      </c>
      <c r="J10" s="5" t="str">
        <f ca="1">IFERROR(__xludf.DUMMYFUNCTION("""COMPUTED_VALUE"""),"Metabolisme dan Evaluasi Gizi")</f>
        <v>Metabolisme dan Evaluasi Gizi</v>
      </c>
      <c r="K10" s="5" t="str">
        <f ca="1">IFERROR(__xludf.DUMMYFUNCTION("""COMPUTED_VALUE"""),"Penggunaan Peralatan Penelitian Teori")</f>
        <v>Penggunaan Peralatan Penelitian Teori</v>
      </c>
      <c r="L10" s="5" t="str">
        <f ca="1">IFERROR(__xludf.DUMMYFUNCTION("""COMPUTED_VALUE"""),"Penggunaan Peralatan Penelitian Praktikum")</f>
        <v>Penggunaan Peralatan Penelitian Praktikum</v>
      </c>
      <c r="M10" s="5" t="str">
        <f ca="1">IFERROR(__xludf.DUMMYFUNCTION("""COMPUTED_VALUE"""),"Proposal dan Kolokium")</f>
        <v>Proposal dan Kolokium</v>
      </c>
      <c r="N10" s="5" t="str">
        <f ca="1">IFERROR(__xludf.DUMMYFUNCTION("""COMPUTED_VALUE"""),"Keamanan Pangan")</f>
        <v>Keamanan Pangan</v>
      </c>
      <c r="O10" s="5" t="str">
        <f ca="1">IFERROR(__xludf.DUMMYFUNCTION("""COMPUTED_VALUE"""),"Rekayasa Proses Pangan Lanjut")</f>
        <v>Rekayasa Proses Pangan Lanjut</v>
      </c>
    </row>
    <row r="11" spans="2:52" ht="13.2" x14ac:dyDescent="0.25">
      <c r="B11" s="8" t="s">
        <v>42</v>
      </c>
      <c r="C11" s="9" t="s">
        <v>142</v>
      </c>
      <c r="D11" s="8" t="s">
        <v>130</v>
      </c>
      <c r="E11" s="8">
        <v>1</v>
      </c>
      <c r="F11" s="8" t="s">
        <v>127</v>
      </c>
      <c r="G11" s="9" t="s">
        <v>139</v>
      </c>
      <c r="I11" s="5" t="str">
        <f ca="1">IFERROR(__xludf.DUMMYFUNCTION("transpose(unique( filter(C$3:C$119,B$3:B$119='master data'!E16)))"),"GMP dan HACCP")</f>
        <v>GMP dan HACCP</v>
      </c>
      <c r="J11" s="5" t="str">
        <f ca="1">IFERROR(__xludf.DUMMYFUNCTION("""COMPUTED_VALUE"""),"Metabolisme dan Evaluasi Gizi")</f>
        <v>Metabolisme dan Evaluasi Gizi</v>
      </c>
      <c r="K11" s="5" t="str">
        <f ca="1">IFERROR(__xludf.DUMMYFUNCTION("""COMPUTED_VALUE"""),"Penggunaan Peralatan Penelitian Teori")</f>
        <v>Penggunaan Peralatan Penelitian Teori</v>
      </c>
      <c r="L11" s="5" t="str">
        <f ca="1">IFERROR(__xludf.DUMMYFUNCTION("""COMPUTED_VALUE"""),"Penggunaan Peralatan Penelitian Praktikum")</f>
        <v>Penggunaan Peralatan Penelitian Praktikum</v>
      </c>
      <c r="M11" s="5" t="str">
        <f ca="1">IFERROR(__xludf.DUMMYFUNCTION("""COMPUTED_VALUE"""),"Proposal dan Kolokium")</f>
        <v>Proposal dan Kolokium</v>
      </c>
      <c r="N11" s="5" t="str">
        <f ca="1">IFERROR(__xludf.DUMMYFUNCTION("""COMPUTED_VALUE"""),"Keamanan Pangan")</f>
        <v>Keamanan Pangan</v>
      </c>
      <c r="O11" s="5" t="str">
        <f ca="1">IFERROR(__xludf.DUMMYFUNCTION("""COMPUTED_VALUE"""),"Rekayasa Proses Pangan Lanjut")</f>
        <v>Rekayasa Proses Pangan Lanjut</v>
      </c>
    </row>
    <row r="12" spans="2:52" ht="13.2" x14ac:dyDescent="0.25">
      <c r="B12" s="8" t="s">
        <v>42</v>
      </c>
      <c r="C12" s="9" t="s">
        <v>48</v>
      </c>
      <c r="D12" s="8" t="s">
        <v>126</v>
      </c>
      <c r="E12" s="8">
        <v>2</v>
      </c>
      <c r="F12" s="8" t="s">
        <v>131</v>
      </c>
      <c r="G12" s="9" t="s">
        <v>143</v>
      </c>
      <c r="I12" s="5" t="str">
        <f ca="1">IFERROR(__xludf.DUMMYFUNCTION("transpose(unique( filter(C$3:C$119,B$3:B$119='master data'!E17)))"),"Agribisnis")</f>
        <v>Agribisnis</v>
      </c>
      <c r="J12" s="5" t="str">
        <f ca="1">IFERROR(__xludf.DUMMYFUNCTION("""COMPUTED_VALUE"""),"Agroklimatologi")</f>
        <v>Agroklimatologi</v>
      </c>
      <c r="K12" s="5" t="str">
        <f ca="1">IFERROR(__xludf.DUMMYFUNCTION("""COMPUTED_VALUE"""),"Agroteknologi Serealia dan Umbi")</f>
        <v>Agroteknologi Serealia dan Umbi</v>
      </c>
      <c r="L12" s="5" t="str">
        <f ca="1">IFERROR(__xludf.DUMMYFUNCTION("""COMPUTED_VALUE"""),"Agroteknologi Tanaman Perkebunan")</f>
        <v>Agroteknologi Tanaman Perkebunan</v>
      </c>
      <c r="M12" s="5" t="str">
        <f ca="1">IFERROR(__xludf.DUMMYFUNCTION("""COMPUTED_VALUE"""),"Biokimia Tanaman")</f>
        <v>Biokimia Tanaman</v>
      </c>
      <c r="N12" s="5" t="str">
        <f ca="1">IFERROR(__xludf.DUMMYFUNCTION("""COMPUTED_VALUE"""),"Fisiologi Tanaman")</f>
        <v>Fisiologi Tanaman</v>
      </c>
      <c r="O12" s="5" t="str">
        <f ca="1">IFERROR(__xludf.DUMMYFUNCTION("""COMPUTED_VALUE"""),"Ilmu Hama, Penyakit dan Gulma")</f>
        <v>Ilmu Hama, Penyakit dan Gulma</v>
      </c>
      <c r="P12" s="5" t="str">
        <f ca="1">IFERROR(__xludf.DUMMYFUNCTION("""COMPUTED_VALUE"""),"Kesuburan Tanah")</f>
        <v>Kesuburan Tanah</v>
      </c>
      <c r="Q12" s="5" t="str">
        <f ca="1">IFERROR(__xludf.DUMMYFUNCTION("""COMPUTED_VALUE"""),"Kolokium")</f>
        <v>Kolokium</v>
      </c>
      <c r="R12" s="5" t="str">
        <f ca="1">IFERROR(__xludf.DUMMYFUNCTION("""COMPUTED_VALUE"""),"Komunikasi Pertanian")</f>
        <v>Komunikasi Pertanian</v>
      </c>
      <c r="S12" s="5" t="str">
        <f ca="1">IFERROR(__xludf.DUMMYFUNCTION("""COMPUTED_VALUE"""),"Konservasi Tanah dan Air")</f>
        <v>Konservasi Tanah dan Air</v>
      </c>
      <c r="T12" s="5" t="str">
        <f ca="1">IFERROR(__xludf.DUMMYFUNCTION("""COMPUTED_VALUE"""),"Kuliah Lapang Pertanian Terpadu (12D2)")</f>
        <v>Kuliah Lapang Pertanian Terpadu (12D2)</v>
      </c>
      <c r="U12" s="5" t="str">
        <f ca="1">IFERROR(__xludf.DUMMYFUNCTION("""COMPUTED_VALUE"""),"Metode Penelitian Survey")</f>
        <v>Metode Penelitian Survey</v>
      </c>
      <c r="V12" s="5" t="str">
        <f ca="1">IFERROR(__xludf.DUMMYFUNCTION("""COMPUTED_VALUE"""),"Mikrobiologi Pertanian")</f>
        <v>Mikrobiologi Pertanian</v>
      </c>
      <c r="W12" s="5" t="str">
        <f ca="1">IFERROR(__xludf.DUMMYFUNCTION("""COMPUTED_VALUE"""),"Pemuliaan Tanaman")</f>
        <v>Pemuliaan Tanaman</v>
      </c>
      <c r="X12" s="5" t="str">
        <f ca="1">IFERROR(__xludf.DUMMYFUNCTION("""COMPUTED_VALUE"""),"Pengelolaan Hama Terpadu")</f>
        <v>Pengelolaan Hama Terpadu</v>
      </c>
      <c r="Y12" s="5" t="str">
        <f ca="1">IFERROR(__xludf.DUMMYFUNCTION("""COMPUTED_VALUE"""),"Pengelolaan Air")</f>
        <v>Pengelolaan Air</v>
      </c>
      <c r="Z12" s="5" t="str">
        <f ca="1">IFERROR(__xludf.DUMMYFUNCTION("""COMPUTED_VALUE"""),"Perbanyakan Vegetatif")</f>
        <v>Perbanyakan Vegetatif</v>
      </c>
      <c r="AA12" s="5" t="str">
        <f ca="1">IFERROR(__xludf.DUMMYFUNCTION("""COMPUTED_VALUE"""),"Praktek Kerja (12D1)")</f>
        <v>Praktek Kerja (12D1)</v>
      </c>
      <c r="AB12" s="5" t="str">
        <f ca="1">IFERROR(__xludf.DUMMYFUNCTION("""COMPUTED_VALUE"""),"Praktek Kerja (12D2)")</f>
        <v>Praktek Kerja (12D2)</v>
      </c>
      <c r="AC12" s="5" t="str">
        <f ca="1">IFERROR(__xludf.DUMMYFUNCTION("""COMPUTED_VALUE"""),"Praktikum Agroklimatologi")</f>
        <v>Praktikum Agroklimatologi</v>
      </c>
      <c r="AD12" s="5" t="str">
        <f ca="1">IFERROR(__xludf.DUMMYFUNCTION("""COMPUTED_VALUE"""),"Praktikum Agroteknologi Tanaman Perkebunan")</f>
        <v>Praktikum Agroteknologi Tanaman Perkebunan</v>
      </c>
      <c r="AE12" s="5" t="str">
        <f ca="1">IFERROR(__xludf.DUMMYFUNCTION("""COMPUTED_VALUE"""),"Praktikum Biokimia Tanaman")</f>
        <v>Praktikum Biokimia Tanaman</v>
      </c>
      <c r="AF12" s="5" t="str">
        <f ca="1">IFERROR(__xludf.DUMMYFUNCTION("""COMPUTED_VALUE"""),"Praktikum Fisiologi Tanaman")</f>
        <v>Praktikum Fisiologi Tanaman</v>
      </c>
      <c r="AG12" s="5" t="str">
        <f ca="1">IFERROR(__xludf.DUMMYFUNCTION("""COMPUTED_VALUE"""),"Praktikum Ilmu Hama, Penyakit dan Gulma")</f>
        <v>Praktikum Ilmu Hama, Penyakit dan Gulma</v>
      </c>
      <c r="AH12" s="5" t="str">
        <f ca="1">IFERROR(__xludf.DUMMYFUNCTION("""COMPUTED_VALUE"""),"Praktikum Kesuburan Tanah")</f>
        <v>Praktikum Kesuburan Tanah</v>
      </c>
      <c r="AI12" s="5" t="str">
        <f ca="1">IFERROR(__xludf.DUMMYFUNCTION("""COMPUTED_VALUE"""),"Praktikum Komunikasi Pertanian")</f>
        <v>Praktikum Komunikasi Pertanian</v>
      </c>
      <c r="AJ12" s="5" t="str">
        <f ca="1">IFERROR(__xludf.DUMMYFUNCTION("""COMPUTED_VALUE"""),"Praktikum Mikrobiologi Pertanian")</f>
        <v>Praktikum Mikrobiologi Pertanian</v>
      </c>
      <c r="AK12" s="5" t="str">
        <f ca="1">IFERROR(__xludf.DUMMYFUNCTION("""COMPUTED_VALUE"""),"Praktikum Pemuliaan Tanaman")</f>
        <v>Praktikum Pemuliaan Tanaman</v>
      </c>
      <c r="AL12" s="5" t="str">
        <f ca="1">IFERROR(__xludf.DUMMYFUNCTION("""COMPUTED_VALUE"""),"Praktikum Pengelolaan Air")</f>
        <v>Praktikum Pengelolaan Air</v>
      </c>
      <c r="AM12" s="5" t="str">
        <f ca="1">IFERROR(__xludf.DUMMYFUNCTION("""COMPUTED_VALUE"""),"Praktikum Pengelolaan Hama Terpadu")</f>
        <v>Praktikum Pengelolaan Hama Terpadu</v>
      </c>
      <c r="AN12" s="5" t="str">
        <f ca="1">IFERROR(__xludf.DUMMYFUNCTION("""COMPUTED_VALUE"""),"Praktikum Perbanyakan Vegetatif")</f>
        <v>Praktikum Perbanyakan Vegetatif</v>
      </c>
      <c r="AO12" s="5" t="str">
        <f ca="1">IFERROR(__xludf.DUMMYFUNCTION("""COMPUTED_VALUE"""),"Praktikum Teknologi Benih")</f>
        <v>Praktikum Teknologi Benih</v>
      </c>
      <c r="AP12" s="5" t="str">
        <f ca="1">IFERROR(__xludf.DUMMYFUNCTION("""COMPUTED_VALUE"""),"Sosiologi Pertanian")</f>
        <v>Sosiologi Pertanian</v>
      </c>
      <c r="AQ12" s="5" t="str">
        <f ca="1">IFERROR(__xludf.DUMMYFUNCTION("""COMPUTED_VALUE"""),"Teknologi Benih")</f>
        <v>Teknologi Benih</v>
      </c>
    </row>
    <row r="13" spans="2:52" ht="13.2" x14ac:dyDescent="0.25">
      <c r="B13" s="8" t="s">
        <v>42</v>
      </c>
      <c r="C13" s="9" t="s">
        <v>144</v>
      </c>
      <c r="D13" s="8" t="s">
        <v>130</v>
      </c>
      <c r="E13" s="8">
        <v>2</v>
      </c>
      <c r="F13" s="8" t="s">
        <v>131</v>
      </c>
      <c r="G13" s="9" t="s">
        <v>143</v>
      </c>
      <c r="I13" s="5" t="str">
        <f ca="1">IFERROR(__xludf.DUMMYFUNCTION("transpose(unique( filter(C$3:C$119,B$3:B$119='master data'!E18)))"),"Agribisnis")</f>
        <v>Agribisnis</v>
      </c>
      <c r="J13" s="5" t="str">
        <f ca="1">IFERROR(__xludf.DUMMYFUNCTION("""COMPUTED_VALUE"""),"Agroklimatologi")</f>
        <v>Agroklimatologi</v>
      </c>
      <c r="K13" s="5" t="str">
        <f ca="1">IFERROR(__xludf.DUMMYFUNCTION("""COMPUTED_VALUE"""),"Agroteknologi Serealia dan Umbi")</f>
        <v>Agroteknologi Serealia dan Umbi</v>
      </c>
      <c r="L13" s="5" t="str">
        <f ca="1">IFERROR(__xludf.DUMMYFUNCTION("""COMPUTED_VALUE"""),"Agroteknologi Tanaman Perkebunan")</f>
        <v>Agroteknologi Tanaman Perkebunan</v>
      </c>
      <c r="M13" s="5" t="str">
        <f ca="1">IFERROR(__xludf.DUMMYFUNCTION("""COMPUTED_VALUE"""),"Biokimia Tanaman")</f>
        <v>Biokimia Tanaman</v>
      </c>
      <c r="N13" s="5" t="str">
        <f ca="1">IFERROR(__xludf.DUMMYFUNCTION("""COMPUTED_VALUE"""),"Fisiologi Tanaman")</f>
        <v>Fisiologi Tanaman</v>
      </c>
      <c r="O13" s="5" t="str">
        <f ca="1">IFERROR(__xludf.DUMMYFUNCTION("""COMPUTED_VALUE"""),"Ilmu Hama, Penyakit dan Gulma")</f>
        <v>Ilmu Hama, Penyakit dan Gulma</v>
      </c>
      <c r="P13" s="5" t="str">
        <f ca="1">IFERROR(__xludf.DUMMYFUNCTION("""COMPUTED_VALUE"""),"Kesuburan Tanah")</f>
        <v>Kesuburan Tanah</v>
      </c>
      <c r="Q13" s="5" t="str">
        <f ca="1">IFERROR(__xludf.DUMMYFUNCTION("""COMPUTED_VALUE"""),"Kolokium")</f>
        <v>Kolokium</v>
      </c>
      <c r="R13" s="5" t="str">
        <f ca="1">IFERROR(__xludf.DUMMYFUNCTION("""COMPUTED_VALUE"""),"Komunikasi Pertanian")</f>
        <v>Komunikasi Pertanian</v>
      </c>
      <c r="S13" s="5" t="str">
        <f ca="1">IFERROR(__xludf.DUMMYFUNCTION("""COMPUTED_VALUE"""),"Konservasi Tanah dan Air")</f>
        <v>Konservasi Tanah dan Air</v>
      </c>
      <c r="T13" s="5" t="str">
        <f ca="1">IFERROR(__xludf.DUMMYFUNCTION("""COMPUTED_VALUE"""),"Kuliah Lapang Pertanian Terpadu (12D2)")</f>
        <v>Kuliah Lapang Pertanian Terpadu (12D2)</v>
      </c>
      <c r="U13" s="5" t="str">
        <f ca="1">IFERROR(__xludf.DUMMYFUNCTION("""COMPUTED_VALUE"""),"Metode Penelitian Survey")</f>
        <v>Metode Penelitian Survey</v>
      </c>
      <c r="V13" s="5" t="str">
        <f ca="1">IFERROR(__xludf.DUMMYFUNCTION("""COMPUTED_VALUE"""),"Mikrobiologi Pertanian")</f>
        <v>Mikrobiologi Pertanian</v>
      </c>
      <c r="W13" s="5" t="str">
        <f ca="1">IFERROR(__xludf.DUMMYFUNCTION("""COMPUTED_VALUE"""),"Pemuliaan Tanaman")</f>
        <v>Pemuliaan Tanaman</v>
      </c>
      <c r="X13" s="5" t="str">
        <f ca="1">IFERROR(__xludf.DUMMYFUNCTION("""COMPUTED_VALUE"""),"Pengelolaan Hama Terpadu")</f>
        <v>Pengelolaan Hama Terpadu</v>
      </c>
      <c r="Y13" s="5" t="str">
        <f ca="1">IFERROR(__xludf.DUMMYFUNCTION("""COMPUTED_VALUE"""),"Pengelolaan Air")</f>
        <v>Pengelolaan Air</v>
      </c>
      <c r="Z13" s="5" t="str">
        <f ca="1">IFERROR(__xludf.DUMMYFUNCTION("""COMPUTED_VALUE"""),"Perbanyakan Vegetatif")</f>
        <v>Perbanyakan Vegetatif</v>
      </c>
      <c r="AA13" s="5" t="str">
        <f ca="1">IFERROR(__xludf.DUMMYFUNCTION("""COMPUTED_VALUE"""),"Praktek Kerja (12D1)")</f>
        <v>Praktek Kerja (12D1)</v>
      </c>
      <c r="AB13" s="5" t="str">
        <f ca="1">IFERROR(__xludf.DUMMYFUNCTION("""COMPUTED_VALUE"""),"Praktek Kerja (12D2)")</f>
        <v>Praktek Kerja (12D2)</v>
      </c>
      <c r="AC13" s="5" t="str">
        <f ca="1">IFERROR(__xludf.DUMMYFUNCTION("""COMPUTED_VALUE"""),"Praktikum Agroklimatologi")</f>
        <v>Praktikum Agroklimatologi</v>
      </c>
      <c r="AD13" s="5" t="str">
        <f ca="1">IFERROR(__xludf.DUMMYFUNCTION("""COMPUTED_VALUE"""),"Praktikum Agroteknologi Tanaman Perkebunan")</f>
        <v>Praktikum Agroteknologi Tanaman Perkebunan</v>
      </c>
      <c r="AE13" s="5" t="str">
        <f ca="1">IFERROR(__xludf.DUMMYFUNCTION("""COMPUTED_VALUE"""),"Praktikum Biokimia Tanaman")</f>
        <v>Praktikum Biokimia Tanaman</v>
      </c>
      <c r="AF13" s="5" t="str">
        <f ca="1">IFERROR(__xludf.DUMMYFUNCTION("""COMPUTED_VALUE"""),"Praktikum Fisiologi Tanaman")</f>
        <v>Praktikum Fisiologi Tanaman</v>
      </c>
      <c r="AG13" s="5" t="str">
        <f ca="1">IFERROR(__xludf.DUMMYFUNCTION("""COMPUTED_VALUE"""),"Praktikum Ilmu Hama, Penyakit dan Gulma")</f>
        <v>Praktikum Ilmu Hama, Penyakit dan Gulma</v>
      </c>
      <c r="AH13" s="5" t="str">
        <f ca="1">IFERROR(__xludf.DUMMYFUNCTION("""COMPUTED_VALUE"""),"Praktikum Kesuburan Tanah")</f>
        <v>Praktikum Kesuburan Tanah</v>
      </c>
      <c r="AI13" s="5" t="str">
        <f ca="1">IFERROR(__xludf.DUMMYFUNCTION("""COMPUTED_VALUE"""),"Praktikum Komunikasi Pertanian")</f>
        <v>Praktikum Komunikasi Pertanian</v>
      </c>
      <c r="AJ13" s="5" t="str">
        <f ca="1">IFERROR(__xludf.DUMMYFUNCTION("""COMPUTED_VALUE"""),"Praktikum Mikrobiologi Pertanian")</f>
        <v>Praktikum Mikrobiologi Pertanian</v>
      </c>
      <c r="AK13" s="5" t="str">
        <f ca="1">IFERROR(__xludf.DUMMYFUNCTION("""COMPUTED_VALUE"""),"Praktikum Pemuliaan Tanaman")</f>
        <v>Praktikum Pemuliaan Tanaman</v>
      </c>
      <c r="AL13" s="5" t="str">
        <f ca="1">IFERROR(__xludf.DUMMYFUNCTION("""COMPUTED_VALUE"""),"Praktikum Pengelolaan Air")</f>
        <v>Praktikum Pengelolaan Air</v>
      </c>
      <c r="AM13" s="5" t="str">
        <f ca="1">IFERROR(__xludf.DUMMYFUNCTION("""COMPUTED_VALUE"""),"Praktikum Pengelolaan Hama Terpadu")</f>
        <v>Praktikum Pengelolaan Hama Terpadu</v>
      </c>
      <c r="AN13" s="5" t="str">
        <f ca="1">IFERROR(__xludf.DUMMYFUNCTION("""COMPUTED_VALUE"""),"Praktikum Perbanyakan Vegetatif")</f>
        <v>Praktikum Perbanyakan Vegetatif</v>
      </c>
      <c r="AO13" s="5" t="str">
        <f ca="1">IFERROR(__xludf.DUMMYFUNCTION("""COMPUTED_VALUE"""),"Praktikum Teknologi Benih")</f>
        <v>Praktikum Teknologi Benih</v>
      </c>
      <c r="AP13" s="5" t="str">
        <f ca="1">IFERROR(__xludf.DUMMYFUNCTION("""COMPUTED_VALUE"""),"Sosiologi Pertanian")</f>
        <v>Sosiologi Pertanian</v>
      </c>
      <c r="AQ13" s="5" t="str">
        <f ca="1">IFERROR(__xludf.DUMMYFUNCTION("""COMPUTED_VALUE"""),"Teknologi Benih")</f>
        <v>Teknologi Benih</v>
      </c>
    </row>
    <row r="14" spans="2:52" ht="13.2" x14ac:dyDescent="0.25">
      <c r="B14" s="8" t="s">
        <v>42</v>
      </c>
      <c r="C14" s="9" t="s">
        <v>145</v>
      </c>
      <c r="D14" s="8" t="s">
        <v>130</v>
      </c>
      <c r="E14" s="8">
        <v>2</v>
      </c>
      <c r="F14" s="8" t="s">
        <v>131</v>
      </c>
      <c r="G14" s="9" t="s">
        <v>143</v>
      </c>
      <c r="I14" s="5" t="str">
        <f ca="1">IFERROR(__xludf.DUMMYFUNCTION("transpose(unique( filter(C$3:C$119,B$3:B$119='master data'!E19)))"),"Agribisnis")</f>
        <v>Agribisnis</v>
      </c>
      <c r="J14" s="5" t="str">
        <f ca="1">IFERROR(__xludf.DUMMYFUNCTION("""COMPUTED_VALUE"""),"Agroklimatologi")</f>
        <v>Agroklimatologi</v>
      </c>
      <c r="K14" s="5" t="str">
        <f ca="1">IFERROR(__xludf.DUMMYFUNCTION("""COMPUTED_VALUE"""),"Agroteknologi Serealia dan Umbi")</f>
        <v>Agroteknologi Serealia dan Umbi</v>
      </c>
      <c r="L14" s="5" t="str">
        <f ca="1">IFERROR(__xludf.DUMMYFUNCTION("""COMPUTED_VALUE"""),"Agroteknologi Tanaman Perkebunan")</f>
        <v>Agroteknologi Tanaman Perkebunan</v>
      </c>
      <c r="M14" s="5" t="str">
        <f ca="1">IFERROR(__xludf.DUMMYFUNCTION("""COMPUTED_VALUE"""),"Biokimia Tanaman")</f>
        <v>Biokimia Tanaman</v>
      </c>
      <c r="N14" s="5" t="str">
        <f ca="1">IFERROR(__xludf.DUMMYFUNCTION("""COMPUTED_VALUE"""),"Fisiologi Tanaman")</f>
        <v>Fisiologi Tanaman</v>
      </c>
      <c r="O14" s="5" t="str">
        <f ca="1">IFERROR(__xludf.DUMMYFUNCTION("""COMPUTED_VALUE"""),"Ilmu Hama, Penyakit dan Gulma")</f>
        <v>Ilmu Hama, Penyakit dan Gulma</v>
      </c>
      <c r="P14" s="5" t="str">
        <f ca="1">IFERROR(__xludf.DUMMYFUNCTION("""COMPUTED_VALUE"""),"Kesuburan Tanah")</f>
        <v>Kesuburan Tanah</v>
      </c>
      <c r="Q14" s="5" t="str">
        <f ca="1">IFERROR(__xludf.DUMMYFUNCTION("""COMPUTED_VALUE"""),"Kolokium")</f>
        <v>Kolokium</v>
      </c>
      <c r="R14" s="5" t="str">
        <f ca="1">IFERROR(__xludf.DUMMYFUNCTION("""COMPUTED_VALUE"""),"Komunikasi Pertanian")</f>
        <v>Komunikasi Pertanian</v>
      </c>
      <c r="S14" s="5" t="str">
        <f ca="1">IFERROR(__xludf.DUMMYFUNCTION("""COMPUTED_VALUE"""),"Konservasi Tanah dan Air")</f>
        <v>Konservasi Tanah dan Air</v>
      </c>
      <c r="T14" s="5" t="str">
        <f ca="1">IFERROR(__xludf.DUMMYFUNCTION("""COMPUTED_VALUE"""),"Kuliah Lapang Pertanian Terpadu (12D2)")</f>
        <v>Kuliah Lapang Pertanian Terpadu (12D2)</v>
      </c>
      <c r="U14" s="5" t="str">
        <f ca="1">IFERROR(__xludf.DUMMYFUNCTION("""COMPUTED_VALUE"""),"Metode Penelitian Survey")</f>
        <v>Metode Penelitian Survey</v>
      </c>
      <c r="V14" s="5" t="str">
        <f ca="1">IFERROR(__xludf.DUMMYFUNCTION("""COMPUTED_VALUE"""),"Mikrobiologi Pertanian")</f>
        <v>Mikrobiologi Pertanian</v>
      </c>
      <c r="W14" s="5" t="str">
        <f ca="1">IFERROR(__xludf.DUMMYFUNCTION("""COMPUTED_VALUE"""),"Pemuliaan Tanaman")</f>
        <v>Pemuliaan Tanaman</v>
      </c>
      <c r="X14" s="5" t="str">
        <f ca="1">IFERROR(__xludf.DUMMYFUNCTION("""COMPUTED_VALUE"""),"Pengelolaan Hama Terpadu")</f>
        <v>Pengelolaan Hama Terpadu</v>
      </c>
      <c r="Y14" s="5" t="str">
        <f ca="1">IFERROR(__xludf.DUMMYFUNCTION("""COMPUTED_VALUE"""),"Pengelolaan Air")</f>
        <v>Pengelolaan Air</v>
      </c>
      <c r="Z14" s="5" t="str">
        <f ca="1">IFERROR(__xludf.DUMMYFUNCTION("""COMPUTED_VALUE"""),"Perbanyakan Vegetatif")</f>
        <v>Perbanyakan Vegetatif</v>
      </c>
      <c r="AA14" s="5" t="str">
        <f ca="1">IFERROR(__xludf.DUMMYFUNCTION("""COMPUTED_VALUE"""),"Praktek Kerja (12D1)")</f>
        <v>Praktek Kerja (12D1)</v>
      </c>
      <c r="AB14" s="5" t="str">
        <f ca="1">IFERROR(__xludf.DUMMYFUNCTION("""COMPUTED_VALUE"""),"Praktek Kerja (12D2)")</f>
        <v>Praktek Kerja (12D2)</v>
      </c>
      <c r="AC14" s="5" t="str">
        <f ca="1">IFERROR(__xludf.DUMMYFUNCTION("""COMPUTED_VALUE"""),"Praktikum Agroklimatologi")</f>
        <v>Praktikum Agroklimatologi</v>
      </c>
      <c r="AD14" s="5" t="str">
        <f ca="1">IFERROR(__xludf.DUMMYFUNCTION("""COMPUTED_VALUE"""),"Praktikum Agroteknologi Tanaman Perkebunan")</f>
        <v>Praktikum Agroteknologi Tanaman Perkebunan</v>
      </c>
      <c r="AE14" s="5" t="str">
        <f ca="1">IFERROR(__xludf.DUMMYFUNCTION("""COMPUTED_VALUE"""),"Praktikum Biokimia Tanaman")</f>
        <v>Praktikum Biokimia Tanaman</v>
      </c>
      <c r="AF14" s="5" t="str">
        <f ca="1">IFERROR(__xludf.DUMMYFUNCTION("""COMPUTED_VALUE"""),"Praktikum Fisiologi Tanaman")</f>
        <v>Praktikum Fisiologi Tanaman</v>
      </c>
      <c r="AG14" s="5" t="str">
        <f ca="1">IFERROR(__xludf.DUMMYFUNCTION("""COMPUTED_VALUE"""),"Praktikum Ilmu Hama, Penyakit dan Gulma")</f>
        <v>Praktikum Ilmu Hama, Penyakit dan Gulma</v>
      </c>
      <c r="AH14" s="5" t="str">
        <f ca="1">IFERROR(__xludf.DUMMYFUNCTION("""COMPUTED_VALUE"""),"Praktikum Kesuburan Tanah")</f>
        <v>Praktikum Kesuburan Tanah</v>
      </c>
      <c r="AI14" s="5" t="str">
        <f ca="1">IFERROR(__xludf.DUMMYFUNCTION("""COMPUTED_VALUE"""),"Praktikum Komunikasi Pertanian")</f>
        <v>Praktikum Komunikasi Pertanian</v>
      </c>
      <c r="AJ14" s="5" t="str">
        <f ca="1">IFERROR(__xludf.DUMMYFUNCTION("""COMPUTED_VALUE"""),"Praktikum Mikrobiologi Pertanian")</f>
        <v>Praktikum Mikrobiologi Pertanian</v>
      </c>
      <c r="AK14" s="5" t="str">
        <f ca="1">IFERROR(__xludf.DUMMYFUNCTION("""COMPUTED_VALUE"""),"Praktikum Pemuliaan Tanaman")</f>
        <v>Praktikum Pemuliaan Tanaman</v>
      </c>
      <c r="AL14" s="5" t="str">
        <f ca="1">IFERROR(__xludf.DUMMYFUNCTION("""COMPUTED_VALUE"""),"Praktikum Pengelolaan Air")</f>
        <v>Praktikum Pengelolaan Air</v>
      </c>
      <c r="AM14" s="5" t="str">
        <f ca="1">IFERROR(__xludf.DUMMYFUNCTION("""COMPUTED_VALUE"""),"Praktikum Pengelolaan Hama Terpadu")</f>
        <v>Praktikum Pengelolaan Hama Terpadu</v>
      </c>
      <c r="AN14" s="5" t="str">
        <f ca="1">IFERROR(__xludf.DUMMYFUNCTION("""COMPUTED_VALUE"""),"Praktikum Perbanyakan Vegetatif")</f>
        <v>Praktikum Perbanyakan Vegetatif</v>
      </c>
      <c r="AO14" s="5" t="str">
        <f ca="1">IFERROR(__xludf.DUMMYFUNCTION("""COMPUTED_VALUE"""),"Praktikum Teknologi Benih")</f>
        <v>Praktikum Teknologi Benih</v>
      </c>
      <c r="AP14" s="5" t="str">
        <f ca="1">IFERROR(__xludf.DUMMYFUNCTION("""COMPUTED_VALUE"""),"Sosiologi Pertanian")</f>
        <v>Sosiologi Pertanian</v>
      </c>
      <c r="AQ14" s="5" t="str">
        <f ca="1">IFERROR(__xludf.DUMMYFUNCTION("""COMPUTED_VALUE"""),"Teknologi Benih")</f>
        <v>Teknologi Benih</v>
      </c>
    </row>
    <row r="15" spans="2:52" ht="13.2" x14ac:dyDescent="0.25">
      <c r="B15" s="8" t="s">
        <v>42</v>
      </c>
      <c r="C15" s="9" t="s">
        <v>146</v>
      </c>
      <c r="D15" s="8" t="s">
        <v>133</v>
      </c>
      <c r="E15" s="8">
        <v>2</v>
      </c>
      <c r="F15" s="8" t="s">
        <v>127</v>
      </c>
      <c r="G15" s="9" t="s">
        <v>143</v>
      </c>
      <c r="I15" s="5" t="str">
        <f ca="1">IFERROR(__xludf.DUMMYFUNCTION("transpose(unique( filter(C$3:C$119,B$3:B$119='master data'!E20)))"),"Bahan Pakan dan Formulasi Ransum")</f>
        <v>Bahan Pakan dan Formulasi Ransum</v>
      </c>
      <c r="J15" s="5" t="str">
        <f ca="1">IFERROR(__xludf.DUMMYFUNCTION("""COMPUTED_VALUE"""),"Bioteknologi Reproduksi Ternak")</f>
        <v>Bioteknologi Reproduksi Ternak</v>
      </c>
      <c r="K15" s="5" t="str">
        <f ca="1">IFERROR(__xludf.DUMMYFUNCTION("""COMPUTED_VALUE"""),"Dasar Nutrisi Ternak")</f>
        <v>Dasar Nutrisi Ternak</v>
      </c>
      <c r="L15" s="5" t="str">
        <f ca="1">IFERROR(__xludf.DUMMYFUNCTION("""COMPUTED_VALUE"""),"Dasar Pemuliaan Ternak")</f>
        <v>Dasar Pemuliaan Ternak</v>
      </c>
      <c r="M15" s="5" t="str">
        <f ca="1">IFERROR(__xludf.DUMMYFUNCTION("""COMPUTED_VALUE"""),"Dasar Teknologi Hasil Ternak")</f>
        <v>Dasar Teknologi Hasil Ternak</v>
      </c>
      <c r="N15" s="5" t="str">
        <f ca="1">IFERROR(__xludf.DUMMYFUNCTION("""COMPUTED_VALUE"""),"Farmakologi")</f>
        <v>Farmakologi</v>
      </c>
      <c r="O15" s="5" t="str">
        <f ca="1">IFERROR(__xludf.DUMMYFUNCTION("""COMPUTED_VALUE"""),"Genetika")</f>
        <v>Genetika</v>
      </c>
      <c r="P15" s="5" t="str">
        <f ca="1">IFERROR(__xludf.DUMMYFUNCTION("""COMPUTED_VALUE"""),"Ilmu Kesehatan Ternak")</f>
        <v>Ilmu Kesehatan Ternak</v>
      </c>
      <c r="Q15" s="5" t="str">
        <f ca="1">IFERROR(__xludf.DUMMYFUNCTION("""COMPUTED_VALUE"""),"Ilmu Lingkungan Ternak dan AMDAL")</f>
        <v>Ilmu Lingkungan Ternak dan AMDAL</v>
      </c>
      <c r="R15" s="5" t="str">
        <f ca="1">IFERROR(__xludf.DUMMYFUNCTION("""COMPUTED_VALUE"""),"Inseminator")</f>
        <v>Inseminator</v>
      </c>
      <c r="S15" s="5" t="str">
        <f ca="1">IFERROR(__xludf.DUMMYFUNCTION("""COMPUTED_VALUE"""),"Kebijakan Pembangunan Peternakan")</f>
        <v>Kebijakan Pembangunan Peternakan</v>
      </c>
      <c r="T15" s="5" t="str">
        <f ca="1">IFERROR(__xludf.DUMMYFUNCTION("""COMPUTED_VALUE"""),"Kewirausahaan Lanjut")</f>
        <v>Kewirausahaan Lanjut</v>
      </c>
      <c r="U15" s="5" t="str">
        <f ca="1">IFERROR(__xludf.DUMMYFUNCTION("""COMPUTED_VALUE"""),"Kuliah Lapang II (12D1)")</f>
        <v>Kuliah Lapang II (12D1)</v>
      </c>
      <c r="V15" s="5" t="str">
        <f ca="1">IFERROR(__xludf.DUMMYFUNCTION("""COMPUTED_VALUE"""),"Kuliah Lapang II (12D2)")</f>
        <v>Kuliah Lapang II (12D2)</v>
      </c>
      <c r="W15" s="5" t="str">
        <f ca="1">IFERROR(__xludf.DUMMYFUNCTION("""COMPUTED_VALUE"""),"Kuliah Lapang Pertanian Terpadu (12D1)")</f>
        <v>Kuliah Lapang Pertanian Terpadu (12D1)</v>
      </c>
      <c r="X15" s="5" t="str">
        <f ca="1">IFERROR(__xludf.DUMMYFUNCTION("""COMPUTED_VALUE"""),"Magang Kerja Perusahaan (12D1)")</f>
        <v>Magang Kerja Perusahaan (12D1)</v>
      </c>
      <c r="Y15" s="5" t="str">
        <f ca="1">IFERROR(__xludf.DUMMYFUNCTION("""COMPUTED_VALUE"""),"Magang Kerja Perusahaan (12D2)")</f>
        <v>Magang Kerja Perusahaan (12D2)</v>
      </c>
      <c r="Z15" s="5" t="str">
        <f ca="1">IFERROR(__xludf.DUMMYFUNCTION("""COMPUTED_VALUE"""),"Magang Kerja Perusahaan (12D3)")</f>
        <v>Magang Kerja Perusahaan (12D3)</v>
      </c>
      <c r="AA15" s="5" t="str">
        <f ca="1">IFERROR(__xludf.DUMMYFUNCTION("""COMPUTED_VALUE"""),"Manajemen Ternak Perah")</f>
        <v>Manajemen Ternak Perah</v>
      </c>
      <c r="AB15" s="5" t="str">
        <f ca="1">IFERROR(__xludf.DUMMYFUNCTION("""COMPUTED_VALUE"""),"Manajemen Ternak Potong")</f>
        <v>Manajemen Ternak Potong</v>
      </c>
      <c r="AC15" s="5" t="str">
        <f ca="1">IFERROR(__xludf.DUMMYFUNCTION("""COMPUTED_VALUE"""),"Manajemen Ternak Unggas")</f>
        <v>Manajemen Ternak Unggas</v>
      </c>
      <c r="AD15" s="5" t="str">
        <f ca="1">IFERROR(__xludf.DUMMYFUNCTION("""COMPUTED_VALUE"""),"Mikrobiologi")</f>
        <v>Mikrobiologi</v>
      </c>
      <c r="AE15" s="5" t="str">
        <f ca="1">IFERROR(__xludf.DUMMYFUNCTION("""COMPUTED_VALUE"""),"Nutrisi Ternak Ruminansia")</f>
        <v>Nutrisi Ternak Ruminansia</v>
      </c>
      <c r="AF15" s="5" t="str">
        <f ca="1">IFERROR(__xludf.DUMMYFUNCTION("""COMPUTED_VALUE"""),"Nutrisionis")</f>
        <v>Nutrisionis</v>
      </c>
      <c r="AG15" s="5" t="str">
        <f ca="1">IFERROR(__xludf.DUMMYFUNCTION("""COMPUTED_VALUE"""),"Pemasaran Ternak dan Hasil Ternak")</f>
        <v>Pemasaran Ternak dan Hasil Ternak</v>
      </c>
      <c r="AH15" s="5" t="str">
        <f ca="1">IFERROR(__xludf.DUMMYFUNCTION("""COMPUTED_VALUE"""),"Praktikum Ilmu Kesehatan Ternak")</f>
        <v>Praktikum Ilmu Kesehatan Ternak</v>
      </c>
      <c r="AI15" s="5" t="str">
        <f ca="1">IFERROR(__xludf.DUMMYFUNCTION("""COMPUTED_VALUE"""),"Praktikum Manajemen Ternak Unggas (12D1)")</f>
        <v>Praktikum Manajemen Ternak Unggas (12D1)</v>
      </c>
      <c r="AJ15" s="5" t="str">
        <f ca="1">IFERROR(__xludf.DUMMYFUNCTION("""COMPUTED_VALUE"""),"Praktikum Manajemen Ternak Unggas (12D2)")</f>
        <v>Praktikum Manajemen Ternak Unggas (12D2)</v>
      </c>
      <c r="AK15" s="5" t="str">
        <f ca="1">IFERROR(__xludf.DUMMYFUNCTION("""COMPUTED_VALUE"""),"Praktikum Bahan Pakan dan Formulasi Ransum")</f>
        <v>Praktikum Bahan Pakan dan Formulasi Ransum</v>
      </c>
      <c r="AL15" s="5" t="str">
        <f ca="1">IFERROR(__xludf.DUMMYFUNCTION("""COMPUTED_VALUE"""),"Praktikum Bioteknologi Reproduksi Ternak (12D1)")</f>
        <v>Praktikum Bioteknologi Reproduksi Ternak (12D1)</v>
      </c>
      <c r="AM15" s="5" t="str">
        <f ca="1">IFERROR(__xludf.DUMMYFUNCTION("""COMPUTED_VALUE"""),"Praktikum Bioteknologi Reproduksi Ternak (12D2)")</f>
        <v>Praktikum Bioteknologi Reproduksi Ternak (12D2)</v>
      </c>
      <c r="AN15" s="5" t="str">
        <f ca="1">IFERROR(__xludf.DUMMYFUNCTION("""COMPUTED_VALUE"""),"Praktikum Dasar Nutrisi Ternak (12D1)")</f>
        <v>Praktikum Dasar Nutrisi Ternak (12D1)</v>
      </c>
      <c r="AO15" s="5" t="str">
        <f ca="1">IFERROR(__xludf.DUMMYFUNCTION("""COMPUTED_VALUE"""),"Praktikum Dasar Nutrisi Ternak (12D2)")</f>
        <v>Praktikum Dasar Nutrisi Ternak (12D2)</v>
      </c>
      <c r="AP15" s="5" t="str">
        <f ca="1">IFERROR(__xludf.DUMMYFUNCTION("""COMPUTED_VALUE"""),"Praktikum Manajemen Ternak Perah (12D1)")</f>
        <v>Praktikum Manajemen Ternak Perah (12D1)</v>
      </c>
      <c r="AQ15" s="5" t="str">
        <f ca="1">IFERROR(__xludf.DUMMYFUNCTION("""COMPUTED_VALUE"""),"Praktikum Manajemen Ternak Perah (12D2)")</f>
        <v>Praktikum Manajemen Ternak Perah (12D2)</v>
      </c>
      <c r="AR15" s="5" t="str">
        <f ca="1">IFERROR(__xludf.DUMMYFUNCTION("""COMPUTED_VALUE"""),"Praktikum Manajemen Ternak Potong (12D1)")</f>
        <v>Praktikum Manajemen Ternak Potong (12D1)</v>
      </c>
      <c r="AS15" s="5" t="str">
        <f ca="1">IFERROR(__xludf.DUMMYFUNCTION("""COMPUTED_VALUE"""),"Praktikum Manajemen Ternak Potong(12D2)")</f>
        <v>Praktikum Manajemen Ternak Potong(12D2)</v>
      </c>
      <c r="AT15" s="5" t="str">
        <f ca="1">IFERROR(__xludf.DUMMYFUNCTION("""COMPUTED_VALUE"""),"Praktikum Mikrobiologi (12D1)")</f>
        <v>Praktikum Mikrobiologi (12D1)</v>
      </c>
      <c r="AU15" s="5" t="str">
        <f ca="1">IFERROR(__xludf.DUMMYFUNCTION("""COMPUTED_VALUE"""),"Praktikum Mikrobiologi (12D2)")</f>
        <v>Praktikum Mikrobiologi (12D2)</v>
      </c>
      <c r="AV15" s="5" t="str">
        <f ca="1">IFERROR(__xludf.DUMMYFUNCTION("""COMPUTED_VALUE"""),"Praktikum Teknologi Pengolahan Daging dan Kulit (12D1)")</f>
        <v>Praktikum Teknologi Pengolahan Daging dan Kulit (12D1)</v>
      </c>
      <c r="AW15" s="5" t="str">
        <f ca="1">IFERROR(__xludf.DUMMYFUNCTION("""COMPUTED_VALUE"""),"Praktikum Teknologi Pengolahan Daging dan Kulit (12D2)")</f>
        <v>Praktikum Teknologi Pengolahan Daging dan Kulit (12D2)</v>
      </c>
      <c r="AX15" s="5" t="str">
        <f ca="1">IFERROR(__xludf.DUMMYFUNCTION("""COMPUTED_VALUE"""),"Seminar")</f>
        <v>Seminar</v>
      </c>
      <c r="AY15" s="5" t="str">
        <f ca="1">IFERROR(__xludf.DUMMYFUNCTION("""COMPUTED_VALUE"""),"Teknologi Pakan")</f>
        <v>Teknologi Pakan</v>
      </c>
      <c r="AZ15" s="5" t="str">
        <f ca="1">IFERROR(__xludf.DUMMYFUNCTION("""COMPUTED_VALUE"""),"Teknologi Pengolahan Daging dan Kulit")</f>
        <v>Teknologi Pengolahan Daging dan Kulit</v>
      </c>
    </row>
    <row r="16" spans="2:52" ht="13.2" x14ac:dyDescent="0.25">
      <c r="B16" s="8" t="s">
        <v>42</v>
      </c>
      <c r="C16" s="9" t="s">
        <v>147</v>
      </c>
      <c r="D16" s="8" t="s">
        <v>133</v>
      </c>
      <c r="E16" s="8">
        <v>1</v>
      </c>
      <c r="F16" s="8" t="s">
        <v>127</v>
      </c>
      <c r="G16" s="9" t="s">
        <v>143</v>
      </c>
      <c r="I16" s="5" t="str">
        <f ca="1">IFERROR(__xludf.DUMMYFUNCTION("transpose(unique( filter(C$3:C$119,B$3:B$119='master data'!E21)))"),"Bahan Pakan dan Formulasi Ransum")</f>
        <v>Bahan Pakan dan Formulasi Ransum</v>
      </c>
      <c r="J16" s="5" t="str">
        <f ca="1">IFERROR(__xludf.DUMMYFUNCTION("""COMPUTED_VALUE"""),"Bioteknologi Reproduksi Ternak")</f>
        <v>Bioteknologi Reproduksi Ternak</v>
      </c>
      <c r="K16" s="5" t="str">
        <f ca="1">IFERROR(__xludf.DUMMYFUNCTION("""COMPUTED_VALUE"""),"Dasar Nutrisi Ternak")</f>
        <v>Dasar Nutrisi Ternak</v>
      </c>
      <c r="L16" s="5" t="str">
        <f ca="1">IFERROR(__xludf.DUMMYFUNCTION("""COMPUTED_VALUE"""),"Dasar Pemuliaan Ternak")</f>
        <v>Dasar Pemuliaan Ternak</v>
      </c>
      <c r="M16" s="5" t="str">
        <f ca="1">IFERROR(__xludf.DUMMYFUNCTION("""COMPUTED_VALUE"""),"Dasar Teknologi Hasil Ternak")</f>
        <v>Dasar Teknologi Hasil Ternak</v>
      </c>
      <c r="N16" s="5" t="str">
        <f ca="1">IFERROR(__xludf.DUMMYFUNCTION("""COMPUTED_VALUE"""),"Farmakologi")</f>
        <v>Farmakologi</v>
      </c>
      <c r="O16" s="5" t="str">
        <f ca="1">IFERROR(__xludf.DUMMYFUNCTION("""COMPUTED_VALUE"""),"Genetika")</f>
        <v>Genetika</v>
      </c>
      <c r="P16" s="5" t="str">
        <f ca="1">IFERROR(__xludf.DUMMYFUNCTION("""COMPUTED_VALUE"""),"Ilmu Kesehatan Ternak")</f>
        <v>Ilmu Kesehatan Ternak</v>
      </c>
      <c r="Q16" s="5" t="str">
        <f ca="1">IFERROR(__xludf.DUMMYFUNCTION("""COMPUTED_VALUE"""),"Ilmu Lingkungan Ternak dan AMDAL")</f>
        <v>Ilmu Lingkungan Ternak dan AMDAL</v>
      </c>
      <c r="R16" s="5" t="str">
        <f ca="1">IFERROR(__xludf.DUMMYFUNCTION("""COMPUTED_VALUE"""),"Inseminator")</f>
        <v>Inseminator</v>
      </c>
      <c r="S16" s="5" t="str">
        <f ca="1">IFERROR(__xludf.DUMMYFUNCTION("""COMPUTED_VALUE"""),"Kebijakan Pembangunan Peternakan")</f>
        <v>Kebijakan Pembangunan Peternakan</v>
      </c>
      <c r="T16" s="5" t="str">
        <f ca="1">IFERROR(__xludf.DUMMYFUNCTION("""COMPUTED_VALUE"""),"Kewirausahaan Lanjut")</f>
        <v>Kewirausahaan Lanjut</v>
      </c>
      <c r="U16" s="5" t="str">
        <f ca="1">IFERROR(__xludf.DUMMYFUNCTION("""COMPUTED_VALUE"""),"Kuliah Lapang II (12D1)")</f>
        <v>Kuliah Lapang II (12D1)</v>
      </c>
      <c r="V16" s="5" t="str">
        <f ca="1">IFERROR(__xludf.DUMMYFUNCTION("""COMPUTED_VALUE"""),"Kuliah Lapang II (12D2)")</f>
        <v>Kuliah Lapang II (12D2)</v>
      </c>
      <c r="W16" s="5" t="str">
        <f ca="1">IFERROR(__xludf.DUMMYFUNCTION("""COMPUTED_VALUE"""),"Kuliah Lapang Pertanian Terpadu (12D1)")</f>
        <v>Kuliah Lapang Pertanian Terpadu (12D1)</v>
      </c>
      <c r="X16" s="5" t="str">
        <f ca="1">IFERROR(__xludf.DUMMYFUNCTION("""COMPUTED_VALUE"""),"Magang Kerja Perusahaan (12D1)")</f>
        <v>Magang Kerja Perusahaan (12D1)</v>
      </c>
      <c r="Y16" s="5" t="str">
        <f ca="1">IFERROR(__xludf.DUMMYFUNCTION("""COMPUTED_VALUE"""),"Magang Kerja Perusahaan (12D2)")</f>
        <v>Magang Kerja Perusahaan (12D2)</v>
      </c>
      <c r="Z16" s="5" t="str">
        <f ca="1">IFERROR(__xludf.DUMMYFUNCTION("""COMPUTED_VALUE"""),"Magang Kerja Perusahaan (12D3)")</f>
        <v>Magang Kerja Perusahaan (12D3)</v>
      </c>
      <c r="AA16" s="5" t="str">
        <f ca="1">IFERROR(__xludf.DUMMYFUNCTION("""COMPUTED_VALUE"""),"Manajemen Ternak Perah")</f>
        <v>Manajemen Ternak Perah</v>
      </c>
      <c r="AB16" s="5" t="str">
        <f ca="1">IFERROR(__xludf.DUMMYFUNCTION("""COMPUTED_VALUE"""),"Manajemen Ternak Potong")</f>
        <v>Manajemen Ternak Potong</v>
      </c>
      <c r="AC16" s="5" t="str">
        <f ca="1">IFERROR(__xludf.DUMMYFUNCTION("""COMPUTED_VALUE"""),"Manajemen Ternak Unggas")</f>
        <v>Manajemen Ternak Unggas</v>
      </c>
      <c r="AD16" s="5" t="str">
        <f ca="1">IFERROR(__xludf.DUMMYFUNCTION("""COMPUTED_VALUE"""),"Mikrobiologi")</f>
        <v>Mikrobiologi</v>
      </c>
      <c r="AE16" s="5" t="str">
        <f ca="1">IFERROR(__xludf.DUMMYFUNCTION("""COMPUTED_VALUE"""),"Nutrisi Ternak Ruminansia")</f>
        <v>Nutrisi Ternak Ruminansia</v>
      </c>
      <c r="AF16" s="5" t="str">
        <f ca="1">IFERROR(__xludf.DUMMYFUNCTION("""COMPUTED_VALUE"""),"Nutrisionis")</f>
        <v>Nutrisionis</v>
      </c>
      <c r="AG16" s="5" t="str">
        <f ca="1">IFERROR(__xludf.DUMMYFUNCTION("""COMPUTED_VALUE"""),"Pemasaran Ternak dan Hasil Ternak")</f>
        <v>Pemasaran Ternak dan Hasil Ternak</v>
      </c>
      <c r="AH16" s="5" t="str">
        <f ca="1">IFERROR(__xludf.DUMMYFUNCTION("""COMPUTED_VALUE"""),"Praktikum Ilmu Kesehatan Ternak")</f>
        <v>Praktikum Ilmu Kesehatan Ternak</v>
      </c>
      <c r="AI16" s="5" t="str">
        <f ca="1">IFERROR(__xludf.DUMMYFUNCTION("""COMPUTED_VALUE"""),"Praktikum Manajemen Ternak Unggas (12D1)")</f>
        <v>Praktikum Manajemen Ternak Unggas (12D1)</v>
      </c>
      <c r="AJ16" s="5" t="str">
        <f ca="1">IFERROR(__xludf.DUMMYFUNCTION("""COMPUTED_VALUE"""),"Praktikum Manajemen Ternak Unggas (12D2)")</f>
        <v>Praktikum Manajemen Ternak Unggas (12D2)</v>
      </c>
      <c r="AK16" s="5" t="str">
        <f ca="1">IFERROR(__xludf.DUMMYFUNCTION("""COMPUTED_VALUE"""),"Praktikum Bahan Pakan dan Formulasi Ransum")</f>
        <v>Praktikum Bahan Pakan dan Formulasi Ransum</v>
      </c>
      <c r="AL16" s="5" t="str">
        <f ca="1">IFERROR(__xludf.DUMMYFUNCTION("""COMPUTED_VALUE"""),"Praktikum Bioteknologi Reproduksi Ternak (12D1)")</f>
        <v>Praktikum Bioteknologi Reproduksi Ternak (12D1)</v>
      </c>
      <c r="AM16" s="5" t="str">
        <f ca="1">IFERROR(__xludf.DUMMYFUNCTION("""COMPUTED_VALUE"""),"Praktikum Bioteknologi Reproduksi Ternak (12D2)")</f>
        <v>Praktikum Bioteknologi Reproduksi Ternak (12D2)</v>
      </c>
      <c r="AN16" s="5" t="str">
        <f ca="1">IFERROR(__xludf.DUMMYFUNCTION("""COMPUTED_VALUE"""),"Praktikum Dasar Nutrisi Ternak (12D1)")</f>
        <v>Praktikum Dasar Nutrisi Ternak (12D1)</v>
      </c>
      <c r="AO16" s="5" t="str">
        <f ca="1">IFERROR(__xludf.DUMMYFUNCTION("""COMPUTED_VALUE"""),"Praktikum Dasar Nutrisi Ternak (12D2)")</f>
        <v>Praktikum Dasar Nutrisi Ternak (12D2)</v>
      </c>
      <c r="AP16" s="5" t="str">
        <f ca="1">IFERROR(__xludf.DUMMYFUNCTION("""COMPUTED_VALUE"""),"Praktikum Manajemen Ternak Perah (12D1)")</f>
        <v>Praktikum Manajemen Ternak Perah (12D1)</v>
      </c>
      <c r="AQ16" s="5" t="str">
        <f ca="1">IFERROR(__xludf.DUMMYFUNCTION("""COMPUTED_VALUE"""),"Praktikum Manajemen Ternak Perah (12D2)")</f>
        <v>Praktikum Manajemen Ternak Perah (12D2)</v>
      </c>
      <c r="AR16" s="5" t="str">
        <f ca="1">IFERROR(__xludf.DUMMYFUNCTION("""COMPUTED_VALUE"""),"Praktikum Manajemen Ternak Potong (12D1)")</f>
        <v>Praktikum Manajemen Ternak Potong (12D1)</v>
      </c>
      <c r="AS16" s="5" t="str">
        <f ca="1">IFERROR(__xludf.DUMMYFUNCTION("""COMPUTED_VALUE"""),"Praktikum Manajemen Ternak Potong(12D2)")</f>
        <v>Praktikum Manajemen Ternak Potong(12D2)</v>
      </c>
      <c r="AT16" s="5" t="str">
        <f ca="1">IFERROR(__xludf.DUMMYFUNCTION("""COMPUTED_VALUE"""),"Praktikum Mikrobiologi (12D1)")</f>
        <v>Praktikum Mikrobiologi (12D1)</v>
      </c>
      <c r="AU16" s="5" t="str">
        <f ca="1">IFERROR(__xludf.DUMMYFUNCTION("""COMPUTED_VALUE"""),"Praktikum Mikrobiologi (12D2)")</f>
        <v>Praktikum Mikrobiologi (12D2)</v>
      </c>
      <c r="AV16" s="5" t="str">
        <f ca="1">IFERROR(__xludf.DUMMYFUNCTION("""COMPUTED_VALUE"""),"Praktikum Teknologi Pengolahan Daging dan Kulit (12D1)")</f>
        <v>Praktikum Teknologi Pengolahan Daging dan Kulit (12D1)</v>
      </c>
      <c r="AW16" s="5" t="str">
        <f ca="1">IFERROR(__xludf.DUMMYFUNCTION("""COMPUTED_VALUE"""),"Praktikum Teknologi Pengolahan Daging dan Kulit (12D2)")</f>
        <v>Praktikum Teknologi Pengolahan Daging dan Kulit (12D2)</v>
      </c>
      <c r="AX16" s="5" t="str">
        <f ca="1">IFERROR(__xludf.DUMMYFUNCTION("""COMPUTED_VALUE"""),"Seminar")</f>
        <v>Seminar</v>
      </c>
      <c r="AY16" s="5" t="str">
        <f ca="1">IFERROR(__xludf.DUMMYFUNCTION("""COMPUTED_VALUE"""),"Teknologi Pakan")</f>
        <v>Teknologi Pakan</v>
      </c>
      <c r="AZ16" s="5" t="str">
        <f ca="1">IFERROR(__xludf.DUMMYFUNCTION("""COMPUTED_VALUE"""),"Teknologi Pengolahan Daging dan Kulit")</f>
        <v>Teknologi Pengolahan Daging dan Kulit</v>
      </c>
    </row>
    <row r="17" spans="2:52" ht="13.2" x14ac:dyDescent="0.25">
      <c r="B17" s="8" t="s">
        <v>42</v>
      </c>
      <c r="C17" s="9" t="s">
        <v>148</v>
      </c>
      <c r="D17" s="8" t="s">
        <v>126</v>
      </c>
      <c r="E17" s="8">
        <v>2</v>
      </c>
      <c r="F17" s="8" t="s">
        <v>127</v>
      </c>
      <c r="G17" s="9" t="s">
        <v>143</v>
      </c>
      <c r="I17" s="5" t="str">
        <f ca="1">IFERROR(__xludf.DUMMYFUNCTION("transpose(unique( filter(C$3:C$119,B$3:B$119='master data'!E22)))"),"Bahan Pakan dan Formulasi Ransum")</f>
        <v>Bahan Pakan dan Formulasi Ransum</v>
      </c>
      <c r="J17" s="5" t="str">
        <f ca="1">IFERROR(__xludf.DUMMYFUNCTION("""COMPUTED_VALUE"""),"Bioteknologi Reproduksi Ternak")</f>
        <v>Bioteknologi Reproduksi Ternak</v>
      </c>
      <c r="K17" s="5" t="str">
        <f ca="1">IFERROR(__xludf.DUMMYFUNCTION("""COMPUTED_VALUE"""),"Dasar Nutrisi Ternak")</f>
        <v>Dasar Nutrisi Ternak</v>
      </c>
      <c r="L17" s="5" t="str">
        <f ca="1">IFERROR(__xludf.DUMMYFUNCTION("""COMPUTED_VALUE"""),"Dasar Pemuliaan Ternak")</f>
        <v>Dasar Pemuliaan Ternak</v>
      </c>
      <c r="M17" s="5" t="str">
        <f ca="1">IFERROR(__xludf.DUMMYFUNCTION("""COMPUTED_VALUE"""),"Dasar Teknologi Hasil Ternak")</f>
        <v>Dasar Teknologi Hasil Ternak</v>
      </c>
      <c r="N17" s="5" t="str">
        <f ca="1">IFERROR(__xludf.DUMMYFUNCTION("""COMPUTED_VALUE"""),"Farmakologi")</f>
        <v>Farmakologi</v>
      </c>
      <c r="O17" s="5" t="str">
        <f ca="1">IFERROR(__xludf.DUMMYFUNCTION("""COMPUTED_VALUE"""),"Genetika")</f>
        <v>Genetika</v>
      </c>
      <c r="P17" s="5" t="str">
        <f ca="1">IFERROR(__xludf.DUMMYFUNCTION("""COMPUTED_VALUE"""),"Ilmu Kesehatan Ternak")</f>
        <v>Ilmu Kesehatan Ternak</v>
      </c>
      <c r="Q17" s="5" t="str">
        <f ca="1">IFERROR(__xludf.DUMMYFUNCTION("""COMPUTED_VALUE"""),"Ilmu Lingkungan Ternak dan AMDAL")</f>
        <v>Ilmu Lingkungan Ternak dan AMDAL</v>
      </c>
      <c r="R17" s="5" t="str">
        <f ca="1">IFERROR(__xludf.DUMMYFUNCTION("""COMPUTED_VALUE"""),"Inseminator")</f>
        <v>Inseminator</v>
      </c>
      <c r="S17" s="5" t="str">
        <f ca="1">IFERROR(__xludf.DUMMYFUNCTION("""COMPUTED_VALUE"""),"Kebijakan Pembangunan Peternakan")</f>
        <v>Kebijakan Pembangunan Peternakan</v>
      </c>
      <c r="T17" s="5" t="str">
        <f ca="1">IFERROR(__xludf.DUMMYFUNCTION("""COMPUTED_VALUE"""),"Kewirausahaan Lanjut")</f>
        <v>Kewirausahaan Lanjut</v>
      </c>
      <c r="U17" s="5" t="str">
        <f ca="1">IFERROR(__xludf.DUMMYFUNCTION("""COMPUTED_VALUE"""),"Kuliah Lapang II (12D1)")</f>
        <v>Kuliah Lapang II (12D1)</v>
      </c>
      <c r="V17" s="5" t="str">
        <f ca="1">IFERROR(__xludf.DUMMYFUNCTION("""COMPUTED_VALUE"""),"Kuliah Lapang II (12D2)")</f>
        <v>Kuliah Lapang II (12D2)</v>
      </c>
      <c r="W17" s="5" t="str">
        <f ca="1">IFERROR(__xludf.DUMMYFUNCTION("""COMPUTED_VALUE"""),"Kuliah Lapang Pertanian Terpadu (12D1)")</f>
        <v>Kuliah Lapang Pertanian Terpadu (12D1)</v>
      </c>
      <c r="X17" s="5" t="str">
        <f ca="1">IFERROR(__xludf.DUMMYFUNCTION("""COMPUTED_VALUE"""),"Magang Kerja Perusahaan (12D1)")</f>
        <v>Magang Kerja Perusahaan (12D1)</v>
      </c>
      <c r="Y17" s="5" t="str">
        <f ca="1">IFERROR(__xludf.DUMMYFUNCTION("""COMPUTED_VALUE"""),"Magang Kerja Perusahaan (12D2)")</f>
        <v>Magang Kerja Perusahaan (12D2)</v>
      </c>
      <c r="Z17" s="5" t="str">
        <f ca="1">IFERROR(__xludf.DUMMYFUNCTION("""COMPUTED_VALUE"""),"Magang Kerja Perusahaan (12D3)")</f>
        <v>Magang Kerja Perusahaan (12D3)</v>
      </c>
      <c r="AA17" s="5" t="str">
        <f ca="1">IFERROR(__xludf.DUMMYFUNCTION("""COMPUTED_VALUE"""),"Manajemen Ternak Perah")</f>
        <v>Manajemen Ternak Perah</v>
      </c>
      <c r="AB17" s="5" t="str">
        <f ca="1">IFERROR(__xludf.DUMMYFUNCTION("""COMPUTED_VALUE"""),"Manajemen Ternak Potong")</f>
        <v>Manajemen Ternak Potong</v>
      </c>
      <c r="AC17" s="5" t="str">
        <f ca="1">IFERROR(__xludf.DUMMYFUNCTION("""COMPUTED_VALUE"""),"Manajemen Ternak Unggas")</f>
        <v>Manajemen Ternak Unggas</v>
      </c>
      <c r="AD17" s="5" t="str">
        <f ca="1">IFERROR(__xludf.DUMMYFUNCTION("""COMPUTED_VALUE"""),"Mikrobiologi")</f>
        <v>Mikrobiologi</v>
      </c>
      <c r="AE17" s="5" t="str">
        <f ca="1">IFERROR(__xludf.DUMMYFUNCTION("""COMPUTED_VALUE"""),"Nutrisi Ternak Ruminansia")</f>
        <v>Nutrisi Ternak Ruminansia</v>
      </c>
      <c r="AF17" s="5" t="str">
        <f ca="1">IFERROR(__xludf.DUMMYFUNCTION("""COMPUTED_VALUE"""),"Nutrisionis")</f>
        <v>Nutrisionis</v>
      </c>
      <c r="AG17" s="5" t="str">
        <f ca="1">IFERROR(__xludf.DUMMYFUNCTION("""COMPUTED_VALUE"""),"Pemasaran Ternak dan Hasil Ternak")</f>
        <v>Pemasaran Ternak dan Hasil Ternak</v>
      </c>
      <c r="AH17" s="5" t="str">
        <f ca="1">IFERROR(__xludf.DUMMYFUNCTION("""COMPUTED_VALUE"""),"Praktikum Ilmu Kesehatan Ternak")</f>
        <v>Praktikum Ilmu Kesehatan Ternak</v>
      </c>
      <c r="AI17" s="5" t="str">
        <f ca="1">IFERROR(__xludf.DUMMYFUNCTION("""COMPUTED_VALUE"""),"Praktikum Manajemen Ternak Unggas (12D1)")</f>
        <v>Praktikum Manajemen Ternak Unggas (12D1)</v>
      </c>
      <c r="AJ17" s="5" t="str">
        <f ca="1">IFERROR(__xludf.DUMMYFUNCTION("""COMPUTED_VALUE"""),"Praktikum Manajemen Ternak Unggas (12D2)")</f>
        <v>Praktikum Manajemen Ternak Unggas (12D2)</v>
      </c>
      <c r="AK17" s="5" t="str">
        <f ca="1">IFERROR(__xludf.DUMMYFUNCTION("""COMPUTED_VALUE"""),"Praktikum Bahan Pakan dan Formulasi Ransum")</f>
        <v>Praktikum Bahan Pakan dan Formulasi Ransum</v>
      </c>
      <c r="AL17" s="5" t="str">
        <f ca="1">IFERROR(__xludf.DUMMYFUNCTION("""COMPUTED_VALUE"""),"Praktikum Bioteknologi Reproduksi Ternak (12D1)")</f>
        <v>Praktikum Bioteknologi Reproduksi Ternak (12D1)</v>
      </c>
      <c r="AM17" s="5" t="str">
        <f ca="1">IFERROR(__xludf.DUMMYFUNCTION("""COMPUTED_VALUE"""),"Praktikum Bioteknologi Reproduksi Ternak (12D2)")</f>
        <v>Praktikum Bioteknologi Reproduksi Ternak (12D2)</v>
      </c>
      <c r="AN17" s="5" t="str">
        <f ca="1">IFERROR(__xludf.DUMMYFUNCTION("""COMPUTED_VALUE"""),"Praktikum Dasar Nutrisi Ternak (12D1)")</f>
        <v>Praktikum Dasar Nutrisi Ternak (12D1)</v>
      </c>
      <c r="AO17" s="5" t="str">
        <f ca="1">IFERROR(__xludf.DUMMYFUNCTION("""COMPUTED_VALUE"""),"Praktikum Dasar Nutrisi Ternak (12D2)")</f>
        <v>Praktikum Dasar Nutrisi Ternak (12D2)</v>
      </c>
      <c r="AP17" s="5" t="str">
        <f ca="1">IFERROR(__xludf.DUMMYFUNCTION("""COMPUTED_VALUE"""),"Praktikum Manajemen Ternak Perah (12D1)")</f>
        <v>Praktikum Manajemen Ternak Perah (12D1)</v>
      </c>
      <c r="AQ17" s="5" t="str">
        <f ca="1">IFERROR(__xludf.DUMMYFUNCTION("""COMPUTED_VALUE"""),"Praktikum Manajemen Ternak Perah (12D2)")</f>
        <v>Praktikum Manajemen Ternak Perah (12D2)</v>
      </c>
      <c r="AR17" s="5" t="str">
        <f ca="1">IFERROR(__xludf.DUMMYFUNCTION("""COMPUTED_VALUE"""),"Praktikum Manajemen Ternak Potong (12D1)")</f>
        <v>Praktikum Manajemen Ternak Potong (12D1)</v>
      </c>
      <c r="AS17" s="5" t="str">
        <f ca="1">IFERROR(__xludf.DUMMYFUNCTION("""COMPUTED_VALUE"""),"Praktikum Manajemen Ternak Potong(12D2)")</f>
        <v>Praktikum Manajemen Ternak Potong(12D2)</v>
      </c>
      <c r="AT17" s="5" t="str">
        <f ca="1">IFERROR(__xludf.DUMMYFUNCTION("""COMPUTED_VALUE"""),"Praktikum Mikrobiologi (12D1)")</f>
        <v>Praktikum Mikrobiologi (12D1)</v>
      </c>
      <c r="AU17" s="5" t="str">
        <f ca="1">IFERROR(__xludf.DUMMYFUNCTION("""COMPUTED_VALUE"""),"Praktikum Mikrobiologi (12D2)")</f>
        <v>Praktikum Mikrobiologi (12D2)</v>
      </c>
      <c r="AV17" s="5" t="str">
        <f ca="1">IFERROR(__xludf.DUMMYFUNCTION("""COMPUTED_VALUE"""),"Praktikum Teknologi Pengolahan Daging dan Kulit (12D1)")</f>
        <v>Praktikum Teknologi Pengolahan Daging dan Kulit (12D1)</v>
      </c>
      <c r="AW17" s="5" t="str">
        <f ca="1">IFERROR(__xludf.DUMMYFUNCTION("""COMPUTED_VALUE"""),"Praktikum Teknologi Pengolahan Daging dan Kulit (12D2)")</f>
        <v>Praktikum Teknologi Pengolahan Daging dan Kulit (12D2)</v>
      </c>
      <c r="AX17" s="5" t="str">
        <f ca="1">IFERROR(__xludf.DUMMYFUNCTION("""COMPUTED_VALUE"""),"Seminar")</f>
        <v>Seminar</v>
      </c>
      <c r="AY17" s="5" t="str">
        <f ca="1">IFERROR(__xludf.DUMMYFUNCTION("""COMPUTED_VALUE"""),"Teknologi Pakan")</f>
        <v>Teknologi Pakan</v>
      </c>
      <c r="AZ17" s="5" t="str">
        <f ca="1">IFERROR(__xludf.DUMMYFUNCTION("""COMPUTED_VALUE"""),"Teknologi Pengolahan Daging dan Kulit")</f>
        <v>Teknologi Pengolahan Daging dan Kulit</v>
      </c>
    </row>
    <row r="18" spans="2:52" ht="13.2" x14ac:dyDescent="0.25">
      <c r="B18" s="8" t="s">
        <v>42</v>
      </c>
      <c r="C18" s="9" t="s">
        <v>57</v>
      </c>
      <c r="D18" s="8" t="s">
        <v>130</v>
      </c>
      <c r="E18" s="8">
        <v>1</v>
      </c>
      <c r="F18" s="8" t="s">
        <v>127</v>
      </c>
      <c r="G18" s="9" t="s">
        <v>149</v>
      </c>
      <c r="I18" s="5" t="str">
        <f ca="1">IFERROR(__xludf.DUMMYFUNCTION("transpose(unique( filter(C$3:C$119,B$3:B$119='master data'!E23)))"),"Bahan Pakan dan Formulasi Ransum")</f>
        <v>Bahan Pakan dan Formulasi Ransum</v>
      </c>
      <c r="J18" s="5" t="str">
        <f ca="1">IFERROR(__xludf.DUMMYFUNCTION("""COMPUTED_VALUE"""),"Bioteknologi Reproduksi Ternak")</f>
        <v>Bioteknologi Reproduksi Ternak</v>
      </c>
      <c r="K18" s="5" t="str">
        <f ca="1">IFERROR(__xludf.DUMMYFUNCTION("""COMPUTED_VALUE"""),"Dasar Nutrisi Ternak")</f>
        <v>Dasar Nutrisi Ternak</v>
      </c>
      <c r="L18" s="5" t="str">
        <f ca="1">IFERROR(__xludf.DUMMYFUNCTION("""COMPUTED_VALUE"""),"Dasar Pemuliaan Ternak")</f>
        <v>Dasar Pemuliaan Ternak</v>
      </c>
      <c r="M18" s="5" t="str">
        <f ca="1">IFERROR(__xludf.DUMMYFUNCTION("""COMPUTED_VALUE"""),"Dasar Teknologi Hasil Ternak")</f>
        <v>Dasar Teknologi Hasil Ternak</v>
      </c>
      <c r="N18" s="5" t="str">
        <f ca="1">IFERROR(__xludf.DUMMYFUNCTION("""COMPUTED_VALUE"""),"Farmakologi")</f>
        <v>Farmakologi</v>
      </c>
      <c r="O18" s="5" t="str">
        <f ca="1">IFERROR(__xludf.DUMMYFUNCTION("""COMPUTED_VALUE"""),"Genetika")</f>
        <v>Genetika</v>
      </c>
      <c r="P18" s="5" t="str">
        <f ca="1">IFERROR(__xludf.DUMMYFUNCTION("""COMPUTED_VALUE"""),"Ilmu Kesehatan Ternak")</f>
        <v>Ilmu Kesehatan Ternak</v>
      </c>
      <c r="Q18" s="5" t="str">
        <f ca="1">IFERROR(__xludf.DUMMYFUNCTION("""COMPUTED_VALUE"""),"Ilmu Lingkungan Ternak dan AMDAL")</f>
        <v>Ilmu Lingkungan Ternak dan AMDAL</v>
      </c>
      <c r="R18" s="5" t="str">
        <f ca="1">IFERROR(__xludf.DUMMYFUNCTION("""COMPUTED_VALUE"""),"Inseminator")</f>
        <v>Inseminator</v>
      </c>
      <c r="S18" s="5" t="str">
        <f ca="1">IFERROR(__xludf.DUMMYFUNCTION("""COMPUTED_VALUE"""),"Kebijakan Pembangunan Peternakan")</f>
        <v>Kebijakan Pembangunan Peternakan</v>
      </c>
      <c r="T18" s="5" t="str">
        <f ca="1">IFERROR(__xludf.DUMMYFUNCTION("""COMPUTED_VALUE"""),"Kewirausahaan Lanjut")</f>
        <v>Kewirausahaan Lanjut</v>
      </c>
      <c r="U18" s="5" t="str">
        <f ca="1">IFERROR(__xludf.DUMMYFUNCTION("""COMPUTED_VALUE"""),"Kuliah Lapang II (12D1)")</f>
        <v>Kuliah Lapang II (12D1)</v>
      </c>
      <c r="V18" s="5" t="str">
        <f ca="1">IFERROR(__xludf.DUMMYFUNCTION("""COMPUTED_VALUE"""),"Kuliah Lapang II (12D2)")</f>
        <v>Kuliah Lapang II (12D2)</v>
      </c>
      <c r="W18" s="5" t="str">
        <f ca="1">IFERROR(__xludf.DUMMYFUNCTION("""COMPUTED_VALUE"""),"Kuliah Lapang Pertanian Terpadu (12D1)")</f>
        <v>Kuliah Lapang Pertanian Terpadu (12D1)</v>
      </c>
      <c r="X18" s="5" t="str">
        <f ca="1">IFERROR(__xludf.DUMMYFUNCTION("""COMPUTED_VALUE"""),"Magang Kerja Perusahaan (12D1)")</f>
        <v>Magang Kerja Perusahaan (12D1)</v>
      </c>
      <c r="Y18" s="5" t="str">
        <f ca="1">IFERROR(__xludf.DUMMYFUNCTION("""COMPUTED_VALUE"""),"Magang Kerja Perusahaan (12D2)")</f>
        <v>Magang Kerja Perusahaan (12D2)</v>
      </c>
      <c r="Z18" s="5" t="str">
        <f ca="1">IFERROR(__xludf.DUMMYFUNCTION("""COMPUTED_VALUE"""),"Magang Kerja Perusahaan (12D3)")</f>
        <v>Magang Kerja Perusahaan (12D3)</v>
      </c>
      <c r="AA18" s="5" t="str">
        <f ca="1">IFERROR(__xludf.DUMMYFUNCTION("""COMPUTED_VALUE"""),"Manajemen Ternak Perah")</f>
        <v>Manajemen Ternak Perah</v>
      </c>
      <c r="AB18" s="5" t="str">
        <f ca="1">IFERROR(__xludf.DUMMYFUNCTION("""COMPUTED_VALUE"""),"Manajemen Ternak Potong")</f>
        <v>Manajemen Ternak Potong</v>
      </c>
      <c r="AC18" s="5" t="str">
        <f ca="1">IFERROR(__xludf.DUMMYFUNCTION("""COMPUTED_VALUE"""),"Manajemen Ternak Unggas")</f>
        <v>Manajemen Ternak Unggas</v>
      </c>
      <c r="AD18" s="5" t="str">
        <f ca="1">IFERROR(__xludf.DUMMYFUNCTION("""COMPUTED_VALUE"""),"Mikrobiologi")</f>
        <v>Mikrobiologi</v>
      </c>
      <c r="AE18" s="5" t="str">
        <f ca="1">IFERROR(__xludf.DUMMYFUNCTION("""COMPUTED_VALUE"""),"Nutrisi Ternak Ruminansia")</f>
        <v>Nutrisi Ternak Ruminansia</v>
      </c>
      <c r="AF18" s="5" t="str">
        <f ca="1">IFERROR(__xludf.DUMMYFUNCTION("""COMPUTED_VALUE"""),"Nutrisionis")</f>
        <v>Nutrisionis</v>
      </c>
      <c r="AG18" s="5" t="str">
        <f ca="1">IFERROR(__xludf.DUMMYFUNCTION("""COMPUTED_VALUE"""),"Pemasaran Ternak dan Hasil Ternak")</f>
        <v>Pemasaran Ternak dan Hasil Ternak</v>
      </c>
      <c r="AH18" s="5" t="str">
        <f ca="1">IFERROR(__xludf.DUMMYFUNCTION("""COMPUTED_VALUE"""),"Praktikum Ilmu Kesehatan Ternak")</f>
        <v>Praktikum Ilmu Kesehatan Ternak</v>
      </c>
      <c r="AI18" s="5" t="str">
        <f ca="1">IFERROR(__xludf.DUMMYFUNCTION("""COMPUTED_VALUE"""),"Praktikum Manajemen Ternak Unggas (12D1)")</f>
        <v>Praktikum Manajemen Ternak Unggas (12D1)</v>
      </c>
      <c r="AJ18" s="5" t="str">
        <f ca="1">IFERROR(__xludf.DUMMYFUNCTION("""COMPUTED_VALUE"""),"Praktikum Manajemen Ternak Unggas (12D2)")</f>
        <v>Praktikum Manajemen Ternak Unggas (12D2)</v>
      </c>
      <c r="AK18" s="5" t="str">
        <f ca="1">IFERROR(__xludf.DUMMYFUNCTION("""COMPUTED_VALUE"""),"Praktikum Bahan Pakan dan Formulasi Ransum")</f>
        <v>Praktikum Bahan Pakan dan Formulasi Ransum</v>
      </c>
      <c r="AL18" s="5" t="str">
        <f ca="1">IFERROR(__xludf.DUMMYFUNCTION("""COMPUTED_VALUE"""),"Praktikum Bioteknologi Reproduksi Ternak (12D1)")</f>
        <v>Praktikum Bioteknologi Reproduksi Ternak (12D1)</v>
      </c>
      <c r="AM18" s="5" t="str">
        <f ca="1">IFERROR(__xludf.DUMMYFUNCTION("""COMPUTED_VALUE"""),"Praktikum Bioteknologi Reproduksi Ternak (12D2)")</f>
        <v>Praktikum Bioteknologi Reproduksi Ternak (12D2)</v>
      </c>
      <c r="AN18" s="5" t="str">
        <f ca="1">IFERROR(__xludf.DUMMYFUNCTION("""COMPUTED_VALUE"""),"Praktikum Dasar Nutrisi Ternak (12D1)")</f>
        <v>Praktikum Dasar Nutrisi Ternak (12D1)</v>
      </c>
      <c r="AO18" s="5" t="str">
        <f ca="1">IFERROR(__xludf.DUMMYFUNCTION("""COMPUTED_VALUE"""),"Praktikum Dasar Nutrisi Ternak (12D2)")</f>
        <v>Praktikum Dasar Nutrisi Ternak (12D2)</v>
      </c>
      <c r="AP18" s="5" t="str">
        <f ca="1">IFERROR(__xludf.DUMMYFUNCTION("""COMPUTED_VALUE"""),"Praktikum Manajemen Ternak Perah (12D1)")</f>
        <v>Praktikum Manajemen Ternak Perah (12D1)</v>
      </c>
      <c r="AQ18" s="5" t="str">
        <f ca="1">IFERROR(__xludf.DUMMYFUNCTION("""COMPUTED_VALUE"""),"Praktikum Manajemen Ternak Perah (12D2)")</f>
        <v>Praktikum Manajemen Ternak Perah (12D2)</v>
      </c>
      <c r="AR18" s="5" t="str">
        <f ca="1">IFERROR(__xludf.DUMMYFUNCTION("""COMPUTED_VALUE"""),"Praktikum Manajemen Ternak Potong (12D1)")</f>
        <v>Praktikum Manajemen Ternak Potong (12D1)</v>
      </c>
      <c r="AS18" s="5" t="str">
        <f ca="1">IFERROR(__xludf.DUMMYFUNCTION("""COMPUTED_VALUE"""),"Praktikum Manajemen Ternak Potong(12D2)")</f>
        <v>Praktikum Manajemen Ternak Potong(12D2)</v>
      </c>
      <c r="AT18" s="5" t="str">
        <f ca="1">IFERROR(__xludf.DUMMYFUNCTION("""COMPUTED_VALUE"""),"Praktikum Mikrobiologi (12D1)")</f>
        <v>Praktikum Mikrobiologi (12D1)</v>
      </c>
      <c r="AU18" s="5" t="str">
        <f ca="1">IFERROR(__xludf.DUMMYFUNCTION("""COMPUTED_VALUE"""),"Praktikum Mikrobiologi (12D2)")</f>
        <v>Praktikum Mikrobiologi (12D2)</v>
      </c>
      <c r="AV18" s="5" t="str">
        <f ca="1">IFERROR(__xludf.DUMMYFUNCTION("""COMPUTED_VALUE"""),"Praktikum Teknologi Pengolahan Daging dan Kulit (12D1)")</f>
        <v>Praktikum Teknologi Pengolahan Daging dan Kulit (12D1)</v>
      </c>
      <c r="AW18" s="5" t="str">
        <f ca="1">IFERROR(__xludf.DUMMYFUNCTION("""COMPUTED_VALUE"""),"Praktikum Teknologi Pengolahan Daging dan Kulit (12D2)")</f>
        <v>Praktikum Teknologi Pengolahan Daging dan Kulit (12D2)</v>
      </c>
      <c r="AX18" s="5" t="str">
        <f ca="1">IFERROR(__xludf.DUMMYFUNCTION("""COMPUTED_VALUE"""),"Seminar")</f>
        <v>Seminar</v>
      </c>
      <c r="AY18" s="5" t="str">
        <f ca="1">IFERROR(__xludf.DUMMYFUNCTION("""COMPUTED_VALUE"""),"Teknologi Pakan")</f>
        <v>Teknologi Pakan</v>
      </c>
      <c r="AZ18" s="5" t="str">
        <f ca="1">IFERROR(__xludf.DUMMYFUNCTION("""COMPUTED_VALUE"""),"Teknologi Pengolahan Daging dan Kulit")</f>
        <v>Teknologi Pengolahan Daging dan Kulit</v>
      </c>
    </row>
    <row r="19" spans="2:52" ht="13.2" x14ac:dyDescent="0.25">
      <c r="B19" s="8" t="s">
        <v>42</v>
      </c>
      <c r="C19" s="9" t="s">
        <v>150</v>
      </c>
      <c r="D19" s="8" t="s">
        <v>126</v>
      </c>
      <c r="E19" s="8">
        <v>1</v>
      </c>
      <c r="F19" s="8" t="s">
        <v>127</v>
      </c>
      <c r="G19" s="9" t="s">
        <v>151</v>
      </c>
      <c r="I19" s="5" t="str">
        <f ca="1">IFERROR(__xludf.DUMMYFUNCTION("transpose(unique( filter(C$3:C$119,B$3:B$119='master data'!E24)))"),"GMP dan HACCP")</f>
        <v>GMP dan HACCP</v>
      </c>
      <c r="J19" s="5" t="str">
        <f ca="1">IFERROR(__xludf.DUMMYFUNCTION("""COMPUTED_VALUE"""),"Metabolisme dan Evaluasi Gizi")</f>
        <v>Metabolisme dan Evaluasi Gizi</v>
      </c>
      <c r="K19" s="5" t="str">
        <f ca="1">IFERROR(__xludf.DUMMYFUNCTION("""COMPUTED_VALUE"""),"Penggunaan Peralatan Penelitian Teori")</f>
        <v>Penggunaan Peralatan Penelitian Teori</v>
      </c>
      <c r="L19" s="5" t="str">
        <f ca="1">IFERROR(__xludf.DUMMYFUNCTION("""COMPUTED_VALUE"""),"Penggunaan Peralatan Penelitian Praktikum")</f>
        <v>Penggunaan Peralatan Penelitian Praktikum</v>
      </c>
      <c r="M19" s="5" t="str">
        <f ca="1">IFERROR(__xludf.DUMMYFUNCTION("""COMPUTED_VALUE"""),"Proposal dan Kolokium")</f>
        <v>Proposal dan Kolokium</v>
      </c>
      <c r="N19" s="5" t="str">
        <f ca="1">IFERROR(__xludf.DUMMYFUNCTION("""COMPUTED_VALUE"""),"Keamanan Pangan")</f>
        <v>Keamanan Pangan</v>
      </c>
      <c r="O19" s="5" t="str">
        <f ca="1">IFERROR(__xludf.DUMMYFUNCTION("""COMPUTED_VALUE"""),"Rekayasa Proses Pangan Lanjut")</f>
        <v>Rekayasa Proses Pangan Lanjut</v>
      </c>
    </row>
    <row r="20" spans="2:52" ht="13.2" x14ac:dyDescent="0.25">
      <c r="B20" s="8" t="s">
        <v>42</v>
      </c>
      <c r="C20" s="9" t="s">
        <v>102</v>
      </c>
      <c r="D20" s="8" t="s">
        <v>133</v>
      </c>
      <c r="E20" s="8">
        <v>1</v>
      </c>
      <c r="F20" s="8" t="s">
        <v>127</v>
      </c>
      <c r="G20" s="9" t="s">
        <v>152</v>
      </c>
      <c r="I20" s="5" t="str">
        <f ca="1">IFERROR(__xludf.DUMMYFUNCTION("transpose(unique( filter(C$3:C$119,B$3:B$119='master data'!E25)))"),"GMP dan HACCP")</f>
        <v>GMP dan HACCP</v>
      </c>
      <c r="J20" s="5" t="str">
        <f ca="1">IFERROR(__xludf.DUMMYFUNCTION("""COMPUTED_VALUE"""),"Metabolisme dan Evaluasi Gizi")</f>
        <v>Metabolisme dan Evaluasi Gizi</v>
      </c>
      <c r="K20" s="5" t="str">
        <f ca="1">IFERROR(__xludf.DUMMYFUNCTION("""COMPUTED_VALUE"""),"Penggunaan Peralatan Penelitian Teori")</f>
        <v>Penggunaan Peralatan Penelitian Teori</v>
      </c>
      <c r="L20" s="5" t="str">
        <f ca="1">IFERROR(__xludf.DUMMYFUNCTION("""COMPUTED_VALUE"""),"Penggunaan Peralatan Penelitian Praktikum")</f>
        <v>Penggunaan Peralatan Penelitian Praktikum</v>
      </c>
      <c r="M20" s="5" t="str">
        <f ca="1">IFERROR(__xludf.DUMMYFUNCTION("""COMPUTED_VALUE"""),"Proposal dan Kolokium")</f>
        <v>Proposal dan Kolokium</v>
      </c>
      <c r="N20" s="5" t="str">
        <f ca="1">IFERROR(__xludf.DUMMYFUNCTION("""COMPUTED_VALUE"""),"Keamanan Pangan")</f>
        <v>Keamanan Pangan</v>
      </c>
      <c r="O20" s="5" t="str">
        <f ca="1">IFERROR(__xludf.DUMMYFUNCTION("""COMPUTED_VALUE"""),"Rekayasa Proses Pangan Lanjut")</f>
        <v>Rekayasa Proses Pangan Lanjut</v>
      </c>
    </row>
    <row r="21" spans="2:52" ht="13.2" x14ac:dyDescent="0.25">
      <c r="B21" s="8" t="s">
        <v>42</v>
      </c>
      <c r="C21" s="9" t="s">
        <v>153</v>
      </c>
      <c r="D21" s="8" t="s">
        <v>133</v>
      </c>
      <c r="E21" s="8">
        <v>2</v>
      </c>
      <c r="F21" s="8" t="s">
        <v>131</v>
      </c>
      <c r="G21" s="9" t="s">
        <v>152</v>
      </c>
      <c r="I21" s="5" t="str">
        <f ca="1">IFERROR(__xludf.DUMMYFUNCTION("transpose(unique( filter(C$3:C$119,B$3:B$119='master data'!E26)))"),"Praktikum Analisis Data Statistik")</f>
        <v>Praktikum Analisis Data Statistik</v>
      </c>
      <c r="J21" s="5" t="str">
        <f ca="1">IFERROR(__xludf.DUMMYFUNCTION("""COMPUTED_VALUE"""),"Pengetahuan Bahan")</f>
        <v>Pengetahuan Bahan</v>
      </c>
      <c r="K21" s="5" t="str">
        <f ca="1">IFERROR(__xludf.DUMMYFUNCTION("""COMPUTED_VALUE"""),"Metode Ilmiah")</f>
        <v>Metode Ilmiah</v>
      </c>
      <c r="L21" s="5" t="str">
        <f ca="1">IFERROR(__xludf.DUMMYFUNCTION("""COMPUTED_VALUE"""),"Rancangan Percobaan")</f>
        <v>Rancangan Percobaan</v>
      </c>
      <c r="M21" s="5" t="str">
        <f ca="1">IFERROR(__xludf.DUMMYFUNCTION("""COMPUTED_VALUE"""),"Ekonomi Teknik")</f>
        <v>Ekonomi Teknik</v>
      </c>
      <c r="N21" s="5" t="str">
        <f ca="1">IFERROR(__xludf.DUMMYFUNCTION("""COMPUTED_VALUE"""),"Teknik Proses Pangan 1")</f>
        <v>Teknik Proses Pangan 1</v>
      </c>
      <c r="O21" s="5" t="str">
        <f ca="1">IFERROR(__xludf.DUMMYFUNCTION("""COMPUTED_VALUE"""),"Perancangan Unit Pengolahan")</f>
        <v>Perancangan Unit Pengolahan</v>
      </c>
      <c r="P21" s="5" t="str">
        <f ca="1">IFERROR(__xludf.DUMMYFUNCTION("""COMPUTED_VALUE"""),"Industri Jasa Boga dan Bakery")</f>
        <v>Industri Jasa Boga dan Bakery</v>
      </c>
      <c r="Q21" s="5" t="str">
        <f ca="1">IFERROR(__xludf.DUMMYFUNCTION("""COMPUTED_VALUE"""),"Praktikum Kimia Dasar")</f>
        <v>Praktikum Kimia Dasar</v>
      </c>
      <c r="R21" s="5" t="str">
        <f ca="1">IFERROR(__xludf.DUMMYFUNCTION("""COMPUTED_VALUE"""),"Teknologi Pengawetan")</f>
        <v>Teknologi Pengawetan</v>
      </c>
      <c r="S21" s="5" t="str">
        <f ca="1">IFERROR(__xludf.DUMMYFUNCTION("""COMPUTED_VALUE"""),"Kimia Analit")</f>
        <v>Kimia Analit</v>
      </c>
      <c r="T21" s="5" t="str">
        <f ca="1">IFERROR(__xludf.DUMMYFUNCTION("""COMPUTED_VALUE"""),"Kimia Dasar II (Organik)")</f>
        <v>Kimia Dasar II (Organik)</v>
      </c>
      <c r="U21" s="5" t="str">
        <f ca="1">IFERROR(__xludf.DUMMYFUNCTION("""COMPUTED_VALUE"""),"Kuliah Lapang Pertanian Terpadu 12D3")</f>
        <v>Kuliah Lapang Pertanian Terpadu 12D3</v>
      </c>
      <c r="V21" s="5" t="str">
        <f ca="1">IFERROR(__xludf.DUMMYFUNCTION("""COMPUTED_VALUE"""),"Kuliah Lapang II")</f>
        <v>Kuliah Lapang II</v>
      </c>
      <c r="W21" s="5" t="str">
        <f ca="1">IFERROR(__xludf.DUMMYFUNCTION("""COMPUTED_VALUE"""),"Praktikum Pengendalian Proses dan Mutu")</f>
        <v>Praktikum Pengendalian Proses dan Mutu</v>
      </c>
      <c r="X21" s="5" t="str">
        <f ca="1">IFERROR(__xludf.DUMMYFUNCTION("""COMPUTED_VALUE"""),"Praktikum Mikrobiologi Umum")</f>
        <v>Praktikum Mikrobiologi Umum</v>
      </c>
      <c r="Y21" s="5" t="str">
        <f ca="1">IFERROR(__xludf.DUMMYFUNCTION("""COMPUTED_VALUE"""),"Praktikum Bahasa Inggris")</f>
        <v>Praktikum Bahasa Inggris</v>
      </c>
      <c r="Z21" s="5" t="str">
        <f ca="1">IFERROR(__xludf.DUMMYFUNCTION("""COMPUTED_VALUE"""),"Praktikum Analisis Pangan")</f>
        <v>Praktikum Analisis Pangan</v>
      </c>
      <c r="AA21" s="5" t="str">
        <f ca="1">IFERROR(__xludf.DUMMYFUNCTION("""COMPUTED_VALUE"""),"Analisis Pangan")</f>
        <v>Analisis Pangan</v>
      </c>
      <c r="AB21" s="5" t="str">
        <f ca="1">IFERROR(__xludf.DUMMYFUNCTION("""COMPUTED_VALUE"""),"Penjaminan Mutu Pangan")</f>
        <v>Penjaminan Mutu Pangan</v>
      </c>
      <c r="AC21" s="5" t="str">
        <f ca="1">IFERROR(__xludf.DUMMYFUNCTION("""COMPUTED_VALUE"""),"Mikrobiologi Umum")</f>
        <v>Mikrobiologi Umum</v>
      </c>
      <c r="AD21" s="5" t="str">
        <f ca="1">IFERROR(__xludf.DUMMYFUNCTION("""COMPUTED_VALUE"""),"Praktikum Pengetahuan Bahan")</f>
        <v>Praktikum Pengetahuan Bahan</v>
      </c>
      <c r="AE21" s="5" t="str">
        <f ca="1">IFERROR(__xludf.DUMMYFUNCTION("""COMPUTED_VALUE"""),"Komunikasi Ilmiah")</f>
        <v>Komunikasi Ilmiah</v>
      </c>
      <c r="AF21" s="5" t="str">
        <f ca="1">IFERROR(__xludf.DUMMYFUNCTION("""COMPUTED_VALUE"""),"Teknologi Pengolahan Susu dan Telur")</f>
        <v>Teknologi Pengolahan Susu dan Telur</v>
      </c>
      <c r="AG21" s="5" t="str">
        <f ca="1">IFERROR(__xludf.DUMMYFUNCTION("""COMPUTED_VALUE"""),"Penilaian Inderawi")</f>
        <v>Penilaian Inderawi</v>
      </c>
      <c r="AH21" s="5" t="str">
        <f ca="1">IFERROR(__xludf.DUMMYFUNCTION("""COMPUTED_VALUE"""),"Standarisasi Mutu dan Legislasi Produk Pangan")</f>
        <v>Standarisasi Mutu dan Legislasi Produk Pangan</v>
      </c>
      <c r="AI21" s="5" t="str">
        <f ca="1">IFERROR(__xludf.DUMMYFUNCTION("""COMPUTED_VALUE"""),"Praktikum Penilaian Inderawi")</f>
        <v>Praktikum Penilaian Inderawi</v>
      </c>
      <c r="AJ21" s="5" t="str">
        <f ca="1">IFERROR(__xludf.DUMMYFUNCTION("""COMPUTED_VALUE"""),"Pengemasan, Penyimpanan dan Penggudangan")</f>
        <v>Pengemasan, Penyimpanan dan Penggudangan</v>
      </c>
      <c r="AK21" s="5" t="str">
        <f ca="1">IFERROR(__xludf.DUMMYFUNCTION("""COMPUTED_VALUE"""),"TP Teh dan Minuman Penyegar")</f>
        <v>TP Teh dan Minuman Penyegar</v>
      </c>
      <c r="AL21" s="5" t="str">
        <f ca="1">IFERROR(__xludf.DUMMYFUNCTION("""COMPUTED_VALUE"""),"English For Food Science and Communication")</f>
        <v>English For Food Science and Communication</v>
      </c>
      <c r="AM21" s="5" t="str">
        <f ca="1">IFERROR(__xludf.DUMMYFUNCTION("""COMPUTED_VALUE"""),"Artificial Intelligence for Food Technology")</f>
        <v>Artificial Intelligence for Food Technology</v>
      </c>
    </row>
    <row r="22" spans="2:52" ht="13.2" x14ac:dyDescent="0.25">
      <c r="B22" s="8" t="s">
        <v>42</v>
      </c>
      <c r="C22" s="9" t="s">
        <v>154</v>
      </c>
      <c r="D22" s="8" t="s">
        <v>133</v>
      </c>
      <c r="E22" s="8">
        <v>2</v>
      </c>
      <c r="F22" s="8" t="s">
        <v>131</v>
      </c>
      <c r="G22" s="9" t="s">
        <v>152</v>
      </c>
      <c r="I22" s="5" t="str">
        <f ca="1">IFERROR(__xludf.DUMMYFUNCTION("transpose(unique( filter(C$3:C$119,B$3:B$119='master data'!E27)))"),"Praktikum Analisis Data Statistik")</f>
        <v>Praktikum Analisis Data Statistik</v>
      </c>
      <c r="J22" s="5" t="str">
        <f ca="1">IFERROR(__xludf.DUMMYFUNCTION("""COMPUTED_VALUE"""),"Pengetahuan Bahan")</f>
        <v>Pengetahuan Bahan</v>
      </c>
      <c r="K22" s="5" t="str">
        <f ca="1">IFERROR(__xludf.DUMMYFUNCTION("""COMPUTED_VALUE"""),"Metode Ilmiah")</f>
        <v>Metode Ilmiah</v>
      </c>
      <c r="L22" s="5" t="str">
        <f ca="1">IFERROR(__xludf.DUMMYFUNCTION("""COMPUTED_VALUE"""),"Rancangan Percobaan")</f>
        <v>Rancangan Percobaan</v>
      </c>
      <c r="M22" s="5" t="str">
        <f ca="1">IFERROR(__xludf.DUMMYFUNCTION("""COMPUTED_VALUE"""),"Ekonomi Teknik")</f>
        <v>Ekonomi Teknik</v>
      </c>
      <c r="N22" s="5" t="str">
        <f ca="1">IFERROR(__xludf.DUMMYFUNCTION("""COMPUTED_VALUE"""),"Teknik Proses Pangan 1")</f>
        <v>Teknik Proses Pangan 1</v>
      </c>
      <c r="O22" s="5" t="str">
        <f ca="1">IFERROR(__xludf.DUMMYFUNCTION("""COMPUTED_VALUE"""),"Perancangan Unit Pengolahan")</f>
        <v>Perancangan Unit Pengolahan</v>
      </c>
      <c r="P22" s="5" t="str">
        <f ca="1">IFERROR(__xludf.DUMMYFUNCTION("""COMPUTED_VALUE"""),"Industri Jasa Boga dan Bakery")</f>
        <v>Industri Jasa Boga dan Bakery</v>
      </c>
      <c r="Q22" s="5" t="str">
        <f ca="1">IFERROR(__xludf.DUMMYFUNCTION("""COMPUTED_VALUE"""),"Praktikum Kimia Dasar")</f>
        <v>Praktikum Kimia Dasar</v>
      </c>
      <c r="R22" s="5" t="str">
        <f ca="1">IFERROR(__xludf.DUMMYFUNCTION("""COMPUTED_VALUE"""),"Teknologi Pengawetan")</f>
        <v>Teknologi Pengawetan</v>
      </c>
      <c r="S22" s="5" t="str">
        <f ca="1">IFERROR(__xludf.DUMMYFUNCTION("""COMPUTED_VALUE"""),"Kimia Analit")</f>
        <v>Kimia Analit</v>
      </c>
      <c r="T22" s="5" t="str">
        <f ca="1">IFERROR(__xludf.DUMMYFUNCTION("""COMPUTED_VALUE"""),"Kimia Dasar II (Organik)")</f>
        <v>Kimia Dasar II (Organik)</v>
      </c>
      <c r="U22" s="5" t="str">
        <f ca="1">IFERROR(__xludf.DUMMYFUNCTION("""COMPUTED_VALUE"""),"Kuliah Lapang Pertanian Terpadu 12D3")</f>
        <v>Kuliah Lapang Pertanian Terpadu 12D3</v>
      </c>
      <c r="V22" s="5" t="str">
        <f ca="1">IFERROR(__xludf.DUMMYFUNCTION("""COMPUTED_VALUE"""),"Kuliah Lapang II")</f>
        <v>Kuliah Lapang II</v>
      </c>
      <c r="W22" s="5" t="str">
        <f ca="1">IFERROR(__xludf.DUMMYFUNCTION("""COMPUTED_VALUE"""),"Praktikum Pengendalian Proses dan Mutu")</f>
        <v>Praktikum Pengendalian Proses dan Mutu</v>
      </c>
      <c r="X22" s="5" t="str">
        <f ca="1">IFERROR(__xludf.DUMMYFUNCTION("""COMPUTED_VALUE"""),"Praktikum Mikrobiologi Umum")</f>
        <v>Praktikum Mikrobiologi Umum</v>
      </c>
      <c r="Y22" s="5" t="str">
        <f ca="1">IFERROR(__xludf.DUMMYFUNCTION("""COMPUTED_VALUE"""),"Praktikum Bahasa Inggris")</f>
        <v>Praktikum Bahasa Inggris</v>
      </c>
      <c r="Z22" s="5" t="str">
        <f ca="1">IFERROR(__xludf.DUMMYFUNCTION("""COMPUTED_VALUE"""),"Praktikum Analisis Pangan")</f>
        <v>Praktikum Analisis Pangan</v>
      </c>
      <c r="AA22" s="5" t="str">
        <f ca="1">IFERROR(__xludf.DUMMYFUNCTION("""COMPUTED_VALUE"""),"Analisis Pangan")</f>
        <v>Analisis Pangan</v>
      </c>
      <c r="AB22" s="5" t="str">
        <f ca="1">IFERROR(__xludf.DUMMYFUNCTION("""COMPUTED_VALUE"""),"Penjaminan Mutu Pangan")</f>
        <v>Penjaminan Mutu Pangan</v>
      </c>
      <c r="AC22" s="5" t="str">
        <f ca="1">IFERROR(__xludf.DUMMYFUNCTION("""COMPUTED_VALUE"""),"Mikrobiologi Umum")</f>
        <v>Mikrobiologi Umum</v>
      </c>
      <c r="AD22" s="5" t="str">
        <f ca="1">IFERROR(__xludf.DUMMYFUNCTION("""COMPUTED_VALUE"""),"Praktikum Pengetahuan Bahan")</f>
        <v>Praktikum Pengetahuan Bahan</v>
      </c>
      <c r="AE22" s="5" t="str">
        <f ca="1">IFERROR(__xludf.DUMMYFUNCTION("""COMPUTED_VALUE"""),"Komunikasi Ilmiah")</f>
        <v>Komunikasi Ilmiah</v>
      </c>
      <c r="AF22" s="5" t="str">
        <f ca="1">IFERROR(__xludf.DUMMYFUNCTION("""COMPUTED_VALUE"""),"Teknologi Pengolahan Susu dan Telur")</f>
        <v>Teknologi Pengolahan Susu dan Telur</v>
      </c>
      <c r="AG22" s="5" t="str">
        <f ca="1">IFERROR(__xludf.DUMMYFUNCTION("""COMPUTED_VALUE"""),"Penilaian Inderawi")</f>
        <v>Penilaian Inderawi</v>
      </c>
      <c r="AH22" s="5" t="str">
        <f ca="1">IFERROR(__xludf.DUMMYFUNCTION("""COMPUTED_VALUE"""),"Standarisasi Mutu dan Legislasi Produk Pangan")</f>
        <v>Standarisasi Mutu dan Legislasi Produk Pangan</v>
      </c>
      <c r="AI22" s="5" t="str">
        <f ca="1">IFERROR(__xludf.DUMMYFUNCTION("""COMPUTED_VALUE"""),"Praktikum Penilaian Inderawi")</f>
        <v>Praktikum Penilaian Inderawi</v>
      </c>
      <c r="AJ22" s="5" t="str">
        <f ca="1">IFERROR(__xludf.DUMMYFUNCTION("""COMPUTED_VALUE"""),"Pengemasan, Penyimpanan dan Penggudangan")</f>
        <v>Pengemasan, Penyimpanan dan Penggudangan</v>
      </c>
      <c r="AK22" s="5" t="str">
        <f ca="1">IFERROR(__xludf.DUMMYFUNCTION("""COMPUTED_VALUE"""),"TP Teh dan Minuman Penyegar")</f>
        <v>TP Teh dan Minuman Penyegar</v>
      </c>
      <c r="AL22" s="5" t="str">
        <f ca="1">IFERROR(__xludf.DUMMYFUNCTION("""COMPUTED_VALUE"""),"English For Food Science and Communication")</f>
        <v>English For Food Science and Communication</v>
      </c>
      <c r="AM22" s="5" t="str">
        <f ca="1">IFERROR(__xludf.DUMMYFUNCTION("""COMPUTED_VALUE"""),"Artificial Intelligence for Food Technology")</f>
        <v>Artificial Intelligence for Food Technology</v>
      </c>
    </row>
    <row r="23" spans="2:52" ht="13.2" x14ac:dyDescent="0.25">
      <c r="B23" s="8" t="s">
        <v>42</v>
      </c>
      <c r="C23" s="9" t="s">
        <v>155</v>
      </c>
      <c r="D23" s="8" t="s">
        <v>130</v>
      </c>
      <c r="E23" s="8">
        <v>2</v>
      </c>
      <c r="F23" s="8" t="s">
        <v>131</v>
      </c>
      <c r="G23" s="9" t="s">
        <v>152</v>
      </c>
      <c r="I23" s="5" t="str">
        <f ca="1">IFERROR(__xludf.DUMMYFUNCTION("transpose(unique( filter(C$3:C$119,B$3:B$119='master data'!E28)))"),"Praktikum Analisis Data Statistik")</f>
        <v>Praktikum Analisis Data Statistik</v>
      </c>
      <c r="J23" s="5" t="str">
        <f ca="1">IFERROR(__xludf.DUMMYFUNCTION("""COMPUTED_VALUE"""),"Pengetahuan Bahan")</f>
        <v>Pengetahuan Bahan</v>
      </c>
      <c r="K23" s="5" t="str">
        <f ca="1">IFERROR(__xludf.DUMMYFUNCTION("""COMPUTED_VALUE"""),"Metode Ilmiah")</f>
        <v>Metode Ilmiah</v>
      </c>
      <c r="L23" s="5" t="str">
        <f ca="1">IFERROR(__xludf.DUMMYFUNCTION("""COMPUTED_VALUE"""),"Rancangan Percobaan")</f>
        <v>Rancangan Percobaan</v>
      </c>
      <c r="M23" s="5" t="str">
        <f ca="1">IFERROR(__xludf.DUMMYFUNCTION("""COMPUTED_VALUE"""),"Ekonomi Teknik")</f>
        <v>Ekonomi Teknik</v>
      </c>
      <c r="N23" s="5" t="str">
        <f ca="1">IFERROR(__xludf.DUMMYFUNCTION("""COMPUTED_VALUE"""),"Teknik Proses Pangan 1")</f>
        <v>Teknik Proses Pangan 1</v>
      </c>
      <c r="O23" s="5" t="str">
        <f ca="1">IFERROR(__xludf.DUMMYFUNCTION("""COMPUTED_VALUE"""),"Perancangan Unit Pengolahan")</f>
        <v>Perancangan Unit Pengolahan</v>
      </c>
      <c r="P23" s="5" t="str">
        <f ca="1">IFERROR(__xludf.DUMMYFUNCTION("""COMPUTED_VALUE"""),"Industri Jasa Boga dan Bakery")</f>
        <v>Industri Jasa Boga dan Bakery</v>
      </c>
      <c r="Q23" s="5" t="str">
        <f ca="1">IFERROR(__xludf.DUMMYFUNCTION("""COMPUTED_VALUE"""),"Praktikum Kimia Dasar")</f>
        <v>Praktikum Kimia Dasar</v>
      </c>
      <c r="R23" s="5" t="str">
        <f ca="1">IFERROR(__xludf.DUMMYFUNCTION("""COMPUTED_VALUE"""),"Teknologi Pengawetan")</f>
        <v>Teknologi Pengawetan</v>
      </c>
      <c r="S23" s="5" t="str">
        <f ca="1">IFERROR(__xludf.DUMMYFUNCTION("""COMPUTED_VALUE"""),"Kimia Analit")</f>
        <v>Kimia Analit</v>
      </c>
      <c r="T23" s="5" t="str">
        <f ca="1">IFERROR(__xludf.DUMMYFUNCTION("""COMPUTED_VALUE"""),"Kimia Dasar II (Organik)")</f>
        <v>Kimia Dasar II (Organik)</v>
      </c>
      <c r="U23" s="5" t="str">
        <f ca="1">IFERROR(__xludf.DUMMYFUNCTION("""COMPUTED_VALUE"""),"Kuliah Lapang Pertanian Terpadu 12D3")</f>
        <v>Kuliah Lapang Pertanian Terpadu 12D3</v>
      </c>
      <c r="V23" s="5" t="str">
        <f ca="1">IFERROR(__xludf.DUMMYFUNCTION("""COMPUTED_VALUE"""),"Kuliah Lapang II")</f>
        <v>Kuliah Lapang II</v>
      </c>
      <c r="W23" s="5" t="str">
        <f ca="1">IFERROR(__xludf.DUMMYFUNCTION("""COMPUTED_VALUE"""),"Praktikum Pengendalian Proses dan Mutu")</f>
        <v>Praktikum Pengendalian Proses dan Mutu</v>
      </c>
      <c r="X23" s="5" t="str">
        <f ca="1">IFERROR(__xludf.DUMMYFUNCTION("""COMPUTED_VALUE"""),"Praktikum Mikrobiologi Umum")</f>
        <v>Praktikum Mikrobiologi Umum</v>
      </c>
      <c r="Y23" s="5" t="str">
        <f ca="1">IFERROR(__xludf.DUMMYFUNCTION("""COMPUTED_VALUE"""),"Praktikum Bahasa Inggris")</f>
        <v>Praktikum Bahasa Inggris</v>
      </c>
      <c r="Z23" s="5" t="str">
        <f ca="1">IFERROR(__xludf.DUMMYFUNCTION("""COMPUTED_VALUE"""),"Praktikum Analisis Pangan")</f>
        <v>Praktikum Analisis Pangan</v>
      </c>
      <c r="AA23" s="5" t="str">
        <f ca="1">IFERROR(__xludf.DUMMYFUNCTION("""COMPUTED_VALUE"""),"Analisis Pangan")</f>
        <v>Analisis Pangan</v>
      </c>
      <c r="AB23" s="5" t="str">
        <f ca="1">IFERROR(__xludf.DUMMYFUNCTION("""COMPUTED_VALUE"""),"Penjaminan Mutu Pangan")</f>
        <v>Penjaminan Mutu Pangan</v>
      </c>
      <c r="AC23" s="5" t="str">
        <f ca="1">IFERROR(__xludf.DUMMYFUNCTION("""COMPUTED_VALUE"""),"Mikrobiologi Umum")</f>
        <v>Mikrobiologi Umum</v>
      </c>
      <c r="AD23" s="5" t="str">
        <f ca="1">IFERROR(__xludf.DUMMYFUNCTION("""COMPUTED_VALUE"""),"Praktikum Pengetahuan Bahan")</f>
        <v>Praktikum Pengetahuan Bahan</v>
      </c>
      <c r="AE23" s="5" t="str">
        <f ca="1">IFERROR(__xludf.DUMMYFUNCTION("""COMPUTED_VALUE"""),"Komunikasi Ilmiah")</f>
        <v>Komunikasi Ilmiah</v>
      </c>
      <c r="AF23" s="5" t="str">
        <f ca="1">IFERROR(__xludf.DUMMYFUNCTION("""COMPUTED_VALUE"""),"Teknologi Pengolahan Susu dan Telur")</f>
        <v>Teknologi Pengolahan Susu dan Telur</v>
      </c>
      <c r="AG23" s="5" t="str">
        <f ca="1">IFERROR(__xludf.DUMMYFUNCTION("""COMPUTED_VALUE"""),"Penilaian Inderawi")</f>
        <v>Penilaian Inderawi</v>
      </c>
      <c r="AH23" s="5" t="str">
        <f ca="1">IFERROR(__xludf.DUMMYFUNCTION("""COMPUTED_VALUE"""),"Standarisasi Mutu dan Legislasi Produk Pangan")</f>
        <v>Standarisasi Mutu dan Legislasi Produk Pangan</v>
      </c>
      <c r="AI23" s="5" t="str">
        <f ca="1">IFERROR(__xludf.DUMMYFUNCTION("""COMPUTED_VALUE"""),"Praktikum Penilaian Inderawi")</f>
        <v>Praktikum Penilaian Inderawi</v>
      </c>
      <c r="AJ23" s="5" t="str">
        <f ca="1">IFERROR(__xludf.DUMMYFUNCTION("""COMPUTED_VALUE"""),"Pengemasan, Penyimpanan dan Penggudangan")</f>
        <v>Pengemasan, Penyimpanan dan Penggudangan</v>
      </c>
      <c r="AK23" s="5" t="str">
        <f ca="1">IFERROR(__xludf.DUMMYFUNCTION("""COMPUTED_VALUE"""),"TP Teh dan Minuman Penyegar")</f>
        <v>TP Teh dan Minuman Penyegar</v>
      </c>
      <c r="AL23" s="5" t="str">
        <f ca="1">IFERROR(__xludf.DUMMYFUNCTION("""COMPUTED_VALUE"""),"English For Food Science and Communication")</f>
        <v>English For Food Science and Communication</v>
      </c>
      <c r="AM23" s="5" t="str">
        <f ca="1">IFERROR(__xludf.DUMMYFUNCTION("""COMPUTED_VALUE"""),"Artificial Intelligence for Food Technology")</f>
        <v>Artificial Intelligence for Food Technology</v>
      </c>
    </row>
    <row r="24" spans="2:52" ht="13.2" x14ac:dyDescent="0.25">
      <c r="B24" s="8" t="s">
        <v>42</v>
      </c>
      <c r="C24" s="9" t="s">
        <v>156</v>
      </c>
      <c r="D24" s="8" t="s">
        <v>130</v>
      </c>
      <c r="E24" s="8">
        <v>1</v>
      </c>
      <c r="F24" s="8" t="s">
        <v>131</v>
      </c>
      <c r="G24" s="9" t="s">
        <v>152</v>
      </c>
      <c r="I24" s="5" t="str">
        <f ca="1">IFERROR(__xludf.DUMMYFUNCTION("transpose(unique( filter(C$3:C$119,B$3:B$119='master data'!E29)))"),"Praktikum Analisis Data Statistik")</f>
        <v>Praktikum Analisis Data Statistik</v>
      </c>
      <c r="J24" s="5" t="str">
        <f ca="1">IFERROR(__xludf.DUMMYFUNCTION("""COMPUTED_VALUE"""),"Pengetahuan Bahan")</f>
        <v>Pengetahuan Bahan</v>
      </c>
      <c r="K24" s="5" t="str">
        <f ca="1">IFERROR(__xludf.DUMMYFUNCTION("""COMPUTED_VALUE"""),"Metode Ilmiah")</f>
        <v>Metode Ilmiah</v>
      </c>
      <c r="L24" s="5" t="str">
        <f ca="1">IFERROR(__xludf.DUMMYFUNCTION("""COMPUTED_VALUE"""),"Rancangan Percobaan")</f>
        <v>Rancangan Percobaan</v>
      </c>
      <c r="M24" s="5" t="str">
        <f ca="1">IFERROR(__xludf.DUMMYFUNCTION("""COMPUTED_VALUE"""),"Ekonomi Teknik")</f>
        <v>Ekonomi Teknik</v>
      </c>
      <c r="N24" s="5" t="str">
        <f ca="1">IFERROR(__xludf.DUMMYFUNCTION("""COMPUTED_VALUE"""),"Teknik Proses Pangan 1")</f>
        <v>Teknik Proses Pangan 1</v>
      </c>
      <c r="O24" s="5" t="str">
        <f ca="1">IFERROR(__xludf.DUMMYFUNCTION("""COMPUTED_VALUE"""),"Perancangan Unit Pengolahan")</f>
        <v>Perancangan Unit Pengolahan</v>
      </c>
      <c r="P24" s="5" t="str">
        <f ca="1">IFERROR(__xludf.DUMMYFUNCTION("""COMPUTED_VALUE"""),"Industri Jasa Boga dan Bakery")</f>
        <v>Industri Jasa Boga dan Bakery</v>
      </c>
      <c r="Q24" s="5" t="str">
        <f ca="1">IFERROR(__xludf.DUMMYFUNCTION("""COMPUTED_VALUE"""),"Praktikum Kimia Dasar")</f>
        <v>Praktikum Kimia Dasar</v>
      </c>
      <c r="R24" s="5" t="str">
        <f ca="1">IFERROR(__xludf.DUMMYFUNCTION("""COMPUTED_VALUE"""),"Teknologi Pengawetan")</f>
        <v>Teknologi Pengawetan</v>
      </c>
      <c r="S24" s="5" t="str">
        <f ca="1">IFERROR(__xludf.DUMMYFUNCTION("""COMPUTED_VALUE"""),"Kimia Analit")</f>
        <v>Kimia Analit</v>
      </c>
      <c r="T24" s="5" t="str">
        <f ca="1">IFERROR(__xludf.DUMMYFUNCTION("""COMPUTED_VALUE"""),"Kimia Dasar II (Organik)")</f>
        <v>Kimia Dasar II (Organik)</v>
      </c>
      <c r="U24" s="5" t="str">
        <f ca="1">IFERROR(__xludf.DUMMYFUNCTION("""COMPUTED_VALUE"""),"Kuliah Lapang Pertanian Terpadu 12D3")</f>
        <v>Kuliah Lapang Pertanian Terpadu 12D3</v>
      </c>
      <c r="V24" s="5" t="str">
        <f ca="1">IFERROR(__xludf.DUMMYFUNCTION("""COMPUTED_VALUE"""),"Kuliah Lapang II")</f>
        <v>Kuliah Lapang II</v>
      </c>
      <c r="W24" s="5" t="str">
        <f ca="1">IFERROR(__xludf.DUMMYFUNCTION("""COMPUTED_VALUE"""),"Praktikum Pengendalian Proses dan Mutu")</f>
        <v>Praktikum Pengendalian Proses dan Mutu</v>
      </c>
      <c r="X24" s="5" t="str">
        <f ca="1">IFERROR(__xludf.DUMMYFUNCTION("""COMPUTED_VALUE"""),"Praktikum Mikrobiologi Umum")</f>
        <v>Praktikum Mikrobiologi Umum</v>
      </c>
      <c r="Y24" s="5" t="str">
        <f ca="1">IFERROR(__xludf.DUMMYFUNCTION("""COMPUTED_VALUE"""),"Praktikum Bahasa Inggris")</f>
        <v>Praktikum Bahasa Inggris</v>
      </c>
      <c r="Z24" s="5" t="str">
        <f ca="1">IFERROR(__xludf.DUMMYFUNCTION("""COMPUTED_VALUE"""),"Praktikum Analisis Pangan")</f>
        <v>Praktikum Analisis Pangan</v>
      </c>
      <c r="AA24" s="5" t="str">
        <f ca="1">IFERROR(__xludf.DUMMYFUNCTION("""COMPUTED_VALUE"""),"Analisis Pangan")</f>
        <v>Analisis Pangan</v>
      </c>
      <c r="AB24" s="5" t="str">
        <f ca="1">IFERROR(__xludf.DUMMYFUNCTION("""COMPUTED_VALUE"""),"Penjaminan Mutu Pangan")</f>
        <v>Penjaminan Mutu Pangan</v>
      </c>
      <c r="AC24" s="5" t="str">
        <f ca="1">IFERROR(__xludf.DUMMYFUNCTION("""COMPUTED_VALUE"""),"Mikrobiologi Umum")</f>
        <v>Mikrobiologi Umum</v>
      </c>
      <c r="AD24" s="5" t="str">
        <f ca="1">IFERROR(__xludf.DUMMYFUNCTION("""COMPUTED_VALUE"""),"Praktikum Pengetahuan Bahan")</f>
        <v>Praktikum Pengetahuan Bahan</v>
      </c>
      <c r="AE24" s="5" t="str">
        <f ca="1">IFERROR(__xludf.DUMMYFUNCTION("""COMPUTED_VALUE"""),"Komunikasi Ilmiah")</f>
        <v>Komunikasi Ilmiah</v>
      </c>
      <c r="AF24" s="5" t="str">
        <f ca="1">IFERROR(__xludf.DUMMYFUNCTION("""COMPUTED_VALUE"""),"Teknologi Pengolahan Susu dan Telur")</f>
        <v>Teknologi Pengolahan Susu dan Telur</v>
      </c>
      <c r="AG24" s="5" t="str">
        <f ca="1">IFERROR(__xludf.DUMMYFUNCTION("""COMPUTED_VALUE"""),"Penilaian Inderawi")</f>
        <v>Penilaian Inderawi</v>
      </c>
      <c r="AH24" s="5" t="str">
        <f ca="1">IFERROR(__xludf.DUMMYFUNCTION("""COMPUTED_VALUE"""),"Standarisasi Mutu dan Legislasi Produk Pangan")</f>
        <v>Standarisasi Mutu dan Legislasi Produk Pangan</v>
      </c>
      <c r="AI24" s="5" t="str">
        <f ca="1">IFERROR(__xludf.DUMMYFUNCTION("""COMPUTED_VALUE"""),"Praktikum Penilaian Inderawi")</f>
        <v>Praktikum Penilaian Inderawi</v>
      </c>
      <c r="AJ24" s="5" t="str">
        <f ca="1">IFERROR(__xludf.DUMMYFUNCTION("""COMPUTED_VALUE"""),"Pengemasan, Penyimpanan dan Penggudangan")</f>
        <v>Pengemasan, Penyimpanan dan Penggudangan</v>
      </c>
      <c r="AK24" s="5" t="str">
        <f ca="1">IFERROR(__xludf.DUMMYFUNCTION("""COMPUTED_VALUE"""),"TP Teh dan Minuman Penyegar")</f>
        <v>TP Teh dan Minuman Penyegar</v>
      </c>
      <c r="AL24" s="5" t="str">
        <f ca="1">IFERROR(__xludf.DUMMYFUNCTION("""COMPUTED_VALUE"""),"English For Food Science and Communication")</f>
        <v>English For Food Science and Communication</v>
      </c>
      <c r="AM24" s="5" t="str">
        <f ca="1">IFERROR(__xludf.DUMMYFUNCTION("""COMPUTED_VALUE"""),"Artificial Intelligence for Food Technology")</f>
        <v>Artificial Intelligence for Food Technology</v>
      </c>
    </row>
    <row r="25" spans="2:52" ht="13.2" x14ac:dyDescent="0.25">
      <c r="B25" s="8" t="s">
        <v>42</v>
      </c>
      <c r="C25" s="9" t="s">
        <v>43</v>
      </c>
      <c r="D25" s="8" t="s">
        <v>126</v>
      </c>
      <c r="E25" s="8">
        <v>2</v>
      </c>
      <c r="F25" s="8" t="s">
        <v>131</v>
      </c>
      <c r="G25" s="9" t="s">
        <v>157</v>
      </c>
      <c r="I25" s="5" t="str">
        <f ca="1">IFERROR(__xludf.DUMMYFUNCTION("transpose(unique( filter(C$3:C$119,B$3:B$119='master data'!E30)))"),"Praktikum Analisis Data Statistik")</f>
        <v>Praktikum Analisis Data Statistik</v>
      </c>
      <c r="J25" s="5" t="str">
        <f ca="1">IFERROR(__xludf.DUMMYFUNCTION("""COMPUTED_VALUE"""),"Pengetahuan Bahan")</f>
        <v>Pengetahuan Bahan</v>
      </c>
      <c r="K25" s="5" t="str">
        <f ca="1">IFERROR(__xludf.DUMMYFUNCTION("""COMPUTED_VALUE"""),"Metode Ilmiah")</f>
        <v>Metode Ilmiah</v>
      </c>
      <c r="L25" s="5" t="str">
        <f ca="1">IFERROR(__xludf.DUMMYFUNCTION("""COMPUTED_VALUE"""),"Rancangan Percobaan")</f>
        <v>Rancangan Percobaan</v>
      </c>
      <c r="M25" s="5" t="str">
        <f ca="1">IFERROR(__xludf.DUMMYFUNCTION("""COMPUTED_VALUE"""),"Ekonomi Teknik")</f>
        <v>Ekonomi Teknik</v>
      </c>
      <c r="N25" s="5" t="str">
        <f ca="1">IFERROR(__xludf.DUMMYFUNCTION("""COMPUTED_VALUE"""),"Teknik Proses Pangan 1")</f>
        <v>Teknik Proses Pangan 1</v>
      </c>
      <c r="O25" s="5" t="str">
        <f ca="1">IFERROR(__xludf.DUMMYFUNCTION("""COMPUTED_VALUE"""),"Perancangan Unit Pengolahan")</f>
        <v>Perancangan Unit Pengolahan</v>
      </c>
      <c r="P25" s="5" t="str">
        <f ca="1">IFERROR(__xludf.DUMMYFUNCTION("""COMPUTED_VALUE"""),"Industri Jasa Boga dan Bakery")</f>
        <v>Industri Jasa Boga dan Bakery</v>
      </c>
      <c r="Q25" s="5" t="str">
        <f ca="1">IFERROR(__xludf.DUMMYFUNCTION("""COMPUTED_VALUE"""),"Praktikum Kimia Dasar")</f>
        <v>Praktikum Kimia Dasar</v>
      </c>
      <c r="R25" s="5" t="str">
        <f ca="1">IFERROR(__xludf.DUMMYFUNCTION("""COMPUTED_VALUE"""),"Teknologi Pengawetan")</f>
        <v>Teknologi Pengawetan</v>
      </c>
      <c r="S25" s="5" t="str">
        <f ca="1">IFERROR(__xludf.DUMMYFUNCTION("""COMPUTED_VALUE"""),"Kimia Analit")</f>
        <v>Kimia Analit</v>
      </c>
      <c r="T25" s="5" t="str">
        <f ca="1">IFERROR(__xludf.DUMMYFUNCTION("""COMPUTED_VALUE"""),"Kimia Dasar II (Organik)")</f>
        <v>Kimia Dasar II (Organik)</v>
      </c>
      <c r="U25" s="5" t="str">
        <f ca="1">IFERROR(__xludf.DUMMYFUNCTION("""COMPUTED_VALUE"""),"Kuliah Lapang Pertanian Terpadu 12D3")</f>
        <v>Kuliah Lapang Pertanian Terpadu 12D3</v>
      </c>
      <c r="V25" s="5" t="str">
        <f ca="1">IFERROR(__xludf.DUMMYFUNCTION("""COMPUTED_VALUE"""),"Kuliah Lapang II")</f>
        <v>Kuliah Lapang II</v>
      </c>
      <c r="W25" s="5" t="str">
        <f ca="1">IFERROR(__xludf.DUMMYFUNCTION("""COMPUTED_VALUE"""),"Praktikum Pengendalian Proses dan Mutu")</f>
        <v>Praktikum Pengendalian Proses dan Mutu</v>
      </c>
      <c r="X25" s="5" t="str">
        <f ca="1">IFERROR(__xludf.DUMMYFUNCTION("""COMPUTED_VALUE"""),"Praktikum Mikrobiologi Umum")</f>
        <v>Praktikum Mikrobiologi Umum</v>
      </c>
      <c r="Y25" s="5" t="str">
        <f ca="1">IFERROR(__xludf.DUMMYFUNCTION("""COMPUTED_VALUE"""),"Praktikum Bahasa Inggris")</f>
        <v>Praktikum Bahasa Inggris</v>
      </c>
      <c r="Z25" s="5" t="str">
        <f ca="1">IFERROR(__xludf.DUMMYFUNCTION("""COMPUTED_VALUE"""),"Praktikum Analisis Pangan")</f>
        <v>Praktikum Analisis Pangan</v>
      </c>
      <c r="AA25" s="5" t="str">
        <f ca="1">IFERROR(__xludf.DUMMYFUNCTION("""COMPUTED_VALUE"""),"Analisis Pangan")</f>
        <v>Analisis Pangan</v>
      </c>
      <c r="AB25" s="5" t="str">
        <f ca="1">IFERROR(__xludf.DUMMYFUNCTION("""COMPUTED_VALUE"""),"Penjaminan Mutu Pangan")</f>
        <v>Penjaminan Mutu Pangan</v>
      </c>
      <c r="AC25" s="5" t="str">
        <f ca="1">IFERROR(__xludf.DUMMYFUNCTION("""COMPUTED_VALUE"""),"Mikrobiologi Umum")</f>
        <v>Mikrobiologi Umum</v>
      </c>
      <c r="AD25" s="5" t="str">
        <f ca="1">IFERROR(__xludf.DUMMYFUNCTION("""COMPUTED_VALUE"""),"Praktikum Pengetahuan Bahan")</f>
        <v>Praktikum Pengetahuan Bahan</v>
      </c>
      <c r="AE25" s="5" t="str">
        <f ca="1">IFERROR(__xludf.DUMMYFUNCTION("""COMPUTED_VALUE"""),"Komunikasi Ilmiah")</f>
        <v>Komunikasi Ilmiah</v>
      </c>
      <c r="AF25" s="5" t="str">
        <f ca="1">IFERROR(__xludf.DUMMYFUNCTION("""COMPUTED_VALUE"""),"Teknologi Pengolahan Susu dan Telur")</f>
        <v>Teknologi Pengolahan Susu dan Telur</v>
      </c>
      <c r="AG25" s="5" t="str">
        <f ca="1">IFERROR(__xludf.DUMMYFUNCTION("""COMPUTED_VALUE"""),"Penilaian Inderawi")</f>
        <v>Penilaian Inderawi</v>
      </c>
      <c r="AH25" s="5" t="str">
        <f ca="1">IFERROR(__xludf.DUMMYFUNCTION("""COMPUTED_VALUE"""),"Standarisasi Mutu dan Legislasi Produk Pangan")</f>
        <v>Standarisasi Mutu dan Legislasi Produk Pangan</v>
      </c>
      <c r="AI25" s="5" t="str">
        <f ca="1">IFERROR(__xludf.DUMMYFUNCTION("""COMPUTED_VALUE"""),"Praktikum Penilaian Inderawi")</f>
        <v>Praktikum Penilaian Inderawi</v>
      </c>
      <c r="AJ25" s="5" t="str">
        <f ca="1">IFERROR(__xludf.DUMMYFUNCTION("""COMPUTED_VALUE"""),"Pengemasan, Penyimpanan dan Penggudangan")</f>
        <v>Pengemasan, Penyimpanan dan Penggudangan</v>
      </c>
      <c r="AK25" s="5" t="str">
        <f ca="1">IFERROR(__xludf.DUMMYFUNCTION("""COMPUTED_VALUE"""),"TP Teh dan Minuman Penyegar")</f>
        <v>TP Teh dan Minuman Penyegar</v>
      </c>
      <c r="AL25" s="5" t="str">
        <f ca="1">IFERROR(__xludf.DUMMYFUNCTION("""COMPUTED_VALUE"""),"English For Food Science and Communication")</f>
        <v>English For Food Science and Communication</v>
      </c>
      <c r="AM25" s="5" t="str">
        <f ca="1">IFERROR(__xludf.DUMMYFUNCTION("""COMPUTED_VALUE"""),"Artificial Intelligence for Food Technology")</f>
        <v>Artificial Intelligence for Food Technology</v>
      </c>
    </row>
    <row r="26" spans="2:52" ht="13.2" x14ac:dyDescent="0.25">
      <c r="B26" s="8" t="s">
        <v>42</v>
      </c>
      <c r="C26" s="9" t="s">
        <v>46</v>
      </c>
      <c r="D26" s="8" t="s">
        <v>141</v>
      </c>
      <c r="E26" s="8">
        <v>2</v>
      </c>
      <c r="F26" s="8" t="s">
        <v>131</v>
      </c>
      <c r="G26" s="9" t="s">
        <v>157</v>
      </c>
      <c r="I26" s="5" t="str">
        <f ca="1">IFERROR(__xludf.DUMMYFUNCTION("transpose(unique( filter(C$3:C$119,B$3:B$119='master data'!E31)))"),"Bahan Pakan dan Formulasi Ransum")</f>
        <v>Bahan Pakan dan Formulasi Ransum</v>
      </c>
      <c r="J26" s="5" t="str">
        <f ca="1">IFERROR(__xludf.DUMMYFUNCTION("""COMPUTED_VALUE"""),"Bioteknologi Reproduksi Ternak")</f>
        <v>Bioteknologi Reproduksi Ternak</v>
      </c>
      <c r="K26" s="5" t="str">
        <f ca="1">IFERROR(__xludf.DUMMYFUNCTION("""COMPUTED_VALUE"""),"Dasar Nutrisi Ternak")</f>
        <v>Dasar Nutrisi Ternak</v>
      </c>
      <c r="L26" s="5" t="str">
        <f ca="1">IFERROR(__xludf.DUMMYFUNCTION("""COMPUTED_VALUE"""),"Dasar Pemuliaan Ternak")</f>
        <v>Dasar Pemuliaan Ternak</v>
      </c>
      <c r="M26" s="5" t="str">
        <f ca="1">IFERROR(__xludf.DUMMYFUNCTION("""COMPUTED_VALUE"""),"Dasar Teknologi Hasil Ternak")</f>
        <v>Dasar Teknologi Hasil Ternak</v>
      </c>
      <c r="N26" s="5" t="str">
        <f ca="1">IFERROR(__xludf.DUMMYFUNCTION("""COMPUTED_VALUE"""),"Farmakologi")</f>
        <v>Farmakologi</v>
      </c>
      <c r="O26" s="5" t="str">
        <f ca="1">IFERROR(__xludf.DUMMYFUNCTION("""COMPUTED_VALUE"""),"Genetika")</f>
        <v>Genetika</v>
      </c>
      <c r="P26" s="5" t="str">
        <f ca="1">IFERROR(__xludf.DUMMYFUNCTION("""COMPUTED_VALUE"""),"Ilmu Kesehatan Ternak")</f>
        <v>Ilmu Kesehatan Ternak</v>
      </c>
      <c r="Q26" s="5" t="str">
        <f ca="1">IFERROR(__xludf.DUMMYFUNCTION("""COMPUTED_VALUE"""),"Ilmu Lingkungan Ternak dan AMDAL")</f>
        <v>Ilmu Lingkungan Ternak dan AMDAL</v>
      </c>
      <c r="R26" s="5" t="str">
        <f ca="1">IFERROR(__xludf.DUMMYFUNCTION("""COMPUTED_VALUE"""),"Inseminator")</f>
        <v>Inseminator</v>
      </c>
      <c r="S26" s="5" t="str">
        <f ca="1">IFERROR(__xludf.DUMMYFUNCTION("""COMPUTED_VALUE"""),"Kebijakan Pembangunan Peternakan")</f>
        <v>Kebijakan Pembangunan Peternakan</v>
      </c>
      <c r="T26" s="5" t="str">
        <f ca="1">IFERROR(__xludf.DUMMYFUNCTION("""COMPUTED_VALUE"""),"Kewirausahaan Lanjut")</f>
        <v>Kewirausahaan Lanjut</v>
      </c>
      <c r="U26" s="5" t="str">
        <f ca="1">IFERROR(__xludf.DUMMYFUNCTION("""COMPUTED_VALUE"""),"Kuliah Lapang II (12D1)")</f>
        <v>Kuliah Lapang II (12D1)</v>
      </c>
      <c r="V26" s="5" t="str">
        <f ca="1">IFERROR(__xludf.DUMMYFUNCTION("""COMPUTED_VALUE"""),"Kuliah Lapang II (12D2)")</f>
        <v>Kuliah Lapang II (12D2)</v>
      </c>
      <c r="W26" s="5" t="str">
        <f ca="1">IFERROR(__xludf.DUMMYFUNCTION("""COMPUTED_VALUE"""),"Kuliah Lapang Pertanian Terpadu (12D1)")</f>
        <v>Kuliah Lapang Pertanian Terpadu (12D1)</v>
      </c>
      <c r="X26" s="5" t="str">
        <f ca="1">IFERROR(__xludf.DUMMYFUNCTION("""COMPUTED_VALUE"""),"Magang Kerja Perusahaan (12D1)")</f>
        <v>Magang Kerja Perusahaan (12D1)</v>
      </c>
      <c r="Y26" s="5" t="str">
        <f ca="1">IFERROR(__xludf.DUMMYFUNCTION("""COMPUTED_VALUE"""),"Magang Kerja Perusahaan (12D2)")</f>
        <v>Magang Kerja Perusahaan (12D2)</v>
      </c>
      <c r="Z26" s="5" t="str">
        <f ca="1">IFERROR(__xludf.DUMMYFUNCTION("""COMPUTED_VALUE"""),"Magang Kerja Perusahaan (12D3)")</f>
        <v>Magang Kerja Perusahaan (12D3)</v>
      </c>
      <c r="AA26" s="5" t="str">
        <f ca="1">IFERROR(__xludf.DUMMYFUNCTION("""COMPUTED_VALUE"""),"Manajemen Ternak Perah")</f>
        <v>Manajemen Ternak Perah</v>
      </c>
      <c r="AB26" s="5" t="str">
        <f ca="1">IFERROR(__xludf.DUMMYFUNCTION("""COMPUTED_VALUE"""),"Manajemen Ternak Potong")</f>
        <v>Manajemen Ternak Potong</v>
      </c>
      <c r="AC26" s="5" t="str">
        <f ca="1">IFERROR(__xludf.DUMMYFUNCTION("""COMPUTED_VALUE"""),"Manajemen Ternak Unggas")</f>
        <v>Manajemen Ternak Unggas</v>
      </c>
      <c r="AD26" s="5" t="str">
        <f ca="1">IFERROR(__xludf.DUMMYFUNCTION("""COMPUTED_VALUE"""),"Mikrobiologi")</f>
        <v>Mikrobiologi</v>
      </c>
      <c r="AE26" s="5" t="str">
        <f ca="1">IFERROR(__xludf.DUMMYFUNCTION("""COMPUTED_VALUE"""),"Nutrisi Ternak Ruminansia")</f>
        <v>Nutrisi Ternak Ruminansia</v>
      </c>
      <c r="AF26" s="5" t="str">
        <f ca="1">IFERROR(__xludf.DUMMYFUNCTION("""COMPUTED_VALUE"""),"Nutrisionis")</f>
        <v>Nutrisionis</v>
      </c>
      <c r="AG26" s="5" t="str">
        <f ca="1">IFERROR(__xludf.DUMMYFUNCTION("""COMPUTED_VALUE"""),"Pemasaran Ternak dan Hasil Ternak")</f>
        <v>Pemasaran Ternak dan Hasil Ternak</v>
      </c>
      <c r="AH26" s="5" t="str">
        <f ca="1">IFERROR(__xludf.DUMMYFUNCTION("""COMPUTED_VALUE"""),"Praktikum Ilmu Kesehatan Ternak")</f>
        <v>Praktikum Ilmu Kesehatan Ternak</v>
      </c>
      <c r="AI26" s="5" t="str">
        <f ca="1">IFERROR(__xludf.DUMMYFUNCTION("""COMPUTED_VALUE"""),"Praktikum Manajemen Ternak Unggas (12D1)")</f>
        <v>Praktikum Manajemen Ternak Unggas (12D1)</v>
      </c>
      <c r="AJ26" s="5" t="str">
        <f ca="1">IFERROR(__xludf.DUMMYFUNCTION("""COMPUTED_VALUE"""),"Praktikum Manajemen Ternak Unggas (12D2)")</f>
        <v>Praktikum Manajemen Ternak Unggas (12D2)</v>
      </c>
      <c r="AK26" s="5" t="str">
        <f ca="1">IFERROR(__xludf.DUMMYFUNCTION("""COMPUTED_VALUE"""),"Praktikum Bahan Pakan dan Formulasi Ransum")</f>
        <v>Praktikum Bahan Pakan dan Formulasi Ransum</v>
      </c>
      <c r="AL26" s="5" t="str">
        <f ca="1">IFERROR(__xludf.DUMMYFUNCTION("""COMPUTED_VALUE"""),"Praktikum Bioteknologi Reproduksi Ternak (12D1)")</f>
        <v>Praktikum Bioteknologi Reproduksi Ternak (12D1)</v>
      </c>
      <c r="AM26" s="5" t="str">
        <f ca="1">IFERROR(__xludf.DUMMYFUNCTION("""COMPUTED_VALUE"""),"Praktikum Bioteknologi Reproduksi Ternak (12D2)")</f>
        <v>Praktikum Bioteknologi Reproduksi Ternak (12D2)</v>
      </c>
      <c r="AN26" s="5" t="str">
        <f ca="1">IFERROR(__xludf.DUMMYFUNCTION("""COMPUTED_VALUE"""),"Praktikum Dasar Nutrisi Ternak (12D1)")</f>
        <v>Praktikum Dasar Nutrisi Ternak (12D1)</v>
      </c>
      <c r="AO26" s="5" t="str">
        <f ca="1">IFERROR(__xludf.DUMMYFUNCTION("""COMPUTED_VALUE"""),"Praktikum Dasar Nutrisi Ternak (12D2)")</f>
        <v>Praktikum Dasar Nutrisi Ternak (12D2)</v>
      </c>
      <c r="AP26" s="5" t="str">
        <f ca="1">IFERROR(__xludf.DUMMYFUNCTION("""COMPUTED_VALUE"""),"Praktikum Manajemen Ternak Perah (12D1)")</f>
        <v>Praktikum Manajemen Ternak Perah (12D1)</v>
      </c>
      <c r="AQ26" s="5" t="str">
        <f ca="1">IFERROR(__xludf.DUMMYFUNCTION("""COMPUTED_VALUE"""),"Praktikum Manajemen Ternak Perah (12D2)")</f>
        <v>Praktikum Manajemen Ternak Perah (12D2)</v>
      </c>
      <c r="AR26" s="5" t="str">
        <f ca="1">IFERROR(__xludf.DUMMYFUNCTION("""COMPUTED_VALUE"""),"Praktikum Manajemen Ternak Potong (12D1)")</f>
        <v>Praktikum Manajemen Ternak Potong (12D1)</v>
      </c>
      <c r="AS26" s="5" t="str">
        <f ca="1">IFERROR(__xludf.DUMMYFUNCTION("""COMPUTED_VALUE"""),"Praktikum Manajemen Ternak Potong(12D2)")</f>
        <v>Praktikum Manajemen Ternak Potong(12D2)</v>
      </c>
      <c r="AT26" s="5" t="str">
        <f ca="1">IFERROR(__xludf.DUMMYFUNCTION("""COMPUTED_VALUE"""),"Praktikum Mikrobiologi (12D1)")</f>
        <v>Praktikum Mikrobiologi (12D1)</v>
      </c>
      <c r="AU26" s="5" t="str">
        <f ca="1">IFERROR(__xludf.DUMMYFUNCTION("""COMPUTED_VALUE"""),"Praktikum Mikrobiologi (12D2)")</f>
        <v>Praktikum Mikrobiologi (12D2)</v>
      </c>
      <c r="AV26" s="5" t="str">
        <f ca="1">IFERROR(__xludf.DUMMYFUNCTION("""COMPUTED_VALUE"""),"Praktikum Teknologi Pengolahan Daging dan Kulit (12D1)")</f>
        <v>Praktikum Teknologi Pengolahan Daging dan Kulit (12D1)</v>
      </c>
      <c r="AW26" s="5" t="str">
        <f ca="1">IFERROR(__xludf.DUMMYFUNCTION("""COMPUTED_VALUE"""),"Praktikum Teknologi Pengolahan Daging dan Kulit (12D2)")</f>
        <v>Praktikum Teknologi Pengolahan Daging dan Kulit (12D2)</v>
      </c>
      <c r="AX26" s="5" t="str">
        <f ca="1">IFERROR(__xludf.DUMMYFUNCTION("""COMPUTED_VALUE"""),"Seminar")</f>
        <v>Seminar</v>
      </c>
      <c r="AY26" s="5" t="str">
        <f ca="1">IFERROR(__xludf.DUMMYFUNCTION("""COMPUTED_VALUE"""),"Teknologi Pakan")</f>
        <v>Teknologi Pakan</v>
      </c>
      <c r="AZ26" s="5" t="str">
        <f ca="1">IFERROR(__xludf.DUMMYFUNCTION("""COMPUTED_VALUE"""),"Teknologi Pengolahan Daging dan Kulit")</f>
        <v>Teknologi Pengolahan Daging dan Kulit</v>
      </c>
    </row>
    <row r="27" spans="2:52" ht="13.2" x14ac:dyDescent="0.25">
      <c r="B27" s="8" t="s">
        <v>42</v>
      </c>
      <c r="C27" s="9" t="s">
        <v>115</v>
      </c>
      <c r="D27" s="8" t="s">
        <v>133</v>
      </c>
      <c r="E27" s="8">
        <v>2</v>
      </c>
      <c r="F27" s="8" t="s">
        <v>131</v>
      </c>
      <c r="G27" s="9" t="s">
        <v>158</v>
      </c>
      <c r="I27" s="5" t="str">
        <f ca="1">IFERROR(__xludf.DUMMYFUNCTION("transpose(unique( filter(C$3:C$119,B$3:B$119='master data'!E32)))"),"Bahan Pakan dan Formulasi Ransum")</f>
        <v>Bahan Pakan dan Formulasi Ransum</v>
      </c>
      <c r="J27" s="5" t="str">
        <f ca="1">IFERROR(__xludf.DUMMYFUNCTION("""COMPUTED_VALUE"""),"Bioteknologi Reproduksi Ternak")</f>
        <v>Bioteknologi Reproduksi Ternak</v>
      </c>
      <c r="K27" s="5" t="str">
        <f ca="1">IFERROR(__xludf.DUMMYFUNCTION("""COMPUTED_VALUE"""),"Dasar Nutrisi Ternak")</f>
        <v>Dasar Nutrisi Ternak</v>
      </c>
      <c r="L27" s="5" t="str">
        <f ca="1">IFERROR(__xludf.DUMMYFUNCTION("""COMPUTED_VALUE"""),"Dasar Pemuliaan Ternak")</f>
        <v>Dasar Pemuliaan Ternak</v>
      </c>
      <c r="M27" s="5" t="str">
        <f ca="1">IFERROR(__xludf.DUMMYFUNCTION("""COMPUTED_VALUE"""),"Dasar Teknologi Hasil Ternak")</f>
        <v>Dasar Teknologi Hasil Ternak</v>
      </c>
      <c r="N27" s="5" t="str">
        <f ca="1">IFERROR(__xludf.DUMMYFUNCTION("""COMPUTED_VALUE"""),"Farmakologi")</f>
        <v>Farmakologi</v>
      </c>
      <c r="O27" s="5" t="str">
        <f ca="1">IFERROR(__xludf.DUMMYFUNCTION("""COMPUTED_VALUE"""),"Genetika")</f>
        <v>Genetika</v>
      </c>
      <c r="P27" s="5" t="str">
        <f ca="1">IFERROR(__xludf.DUMMYFUNCTION("""COMPUTED_VALUE"""),"Ilmu Kesehatan Ternak")</f>
        <v>Ilmu Kesehatan Ternak</v>
      </c>
      <c r="Q27" s="5" t="str">
        <f ca="1">IFERROR(__xludf.DUMMYFUNCTION("""COMPUTED_VALUE"""),"Ilmu Lingkungan Ternak dan AMDAL")</f>
        <v>Ilmu Lingkungan Ternak dan AMDAL</v>
      </c>
      <c r="R27" s="5" t="str">
        <f ca="1">IFERROR(__xludf.DUMMYFUNCTION("""COMPUTED_VALUE"""),"Inseminator")</f>
        <v>Inseminator</v>
      </c>
      <c r="S27" s="5" t="str">
        <f ca="1">IFERROR(__xludf.DUMMYFUNCTION("""COMPUTED_VALUE"""),"Kebijakan Pembangunan Peternakan")</f>
        <v>Kebijakan Pembangunan Peternakan</v>
      </c>
      <c r="T27" s="5" t="str">
        <f ca="1">IFERROR(__xludf.DUMMYFUNCTION("""COMPUTED_VALUE"""),"Kewirausahaan Lanjut")</f>
        <v>Kewirausahaan Lanjut</v>
      </c>
      <c r="U27" s="5" t="str">
        <f ca="1">IFERROR(__xludf.DUMMYFUNCTION("""COMPUTED_VALUE"""),"Kuliah Lapang II (12D1)")</f>
        <v>Kuliah Lapang II (12D1)</v>
      </c>
      <c r="V27" s="5" t="str">
        <f ca="1">IFERROR(__xludf.DUMMYFUNCTION("""COMPUTED_VALUE"""),"Kuliah Lapang II (12D2)")</f>
        <v>Kuliah Lapang II (12D2)</v>
      </c>
      <c r="W27" s="5" t="str">
        <f ca="1">IFERROR(__xludf.DUMMYFUNCTION("""COMPUTED_VALUE"""),"Kuliah Lapang Pertanian Terpadu (12D1)")</f>
        <v>Kuliah Lapang Pertanian Terpadu (12D1)</v>
      </c>
      <c r="X27" s="5" t="str">
        <f ca="1">IFERROR(__xludf.DUMMYFUNCTION("""COMPUTED_VALUE"""),"Magang Kerja Perusahaan (12D1)")</f>
        <v>Magang Kerja Perusahaan (12D1)</v>
      </c>
      <c r="Y27" s="5" t="str">
        <f ca="1">IFERROR(__xludf.DUMMYFUNCTION("""COMPUTED_VALUE"""),"Magang Kerja Perusahaan (12D2)")</f>
        <v>Magang Kerja Perusahaan (12D2)</v>
      </c>
      <c r="Z27" s="5" t="str">
        <f ca="1">IFERROR(__xludf.DUMMYFUNCTION("""COMPUTED_VALUE"""),"Magang Kerja Perusahaan (12D3)")</f>
        <v>Magang Kerja Perusahaan (12D3)</v>
      </c>
      <c r="AA27" s="5" t="str">
        <f ca="1">IFERROR(__xludf.DUMMYFUNCTION("""COMPUTED_VALUE"""),"Manajemen Ternak Perah")</f>
        <v>Manajemen Ternak Perah</v>
      </c>
      <c r="AB27" s="5" t="str">
        <f ca="1">IFERROR(__xludf.DUMMYFUNCTION("""COMPUTED_VALUE"""),"Manajemen Ternak Potong")</f>
        <v>Manajemen Ternak Potong</v>
      </c>
      <c r="AC27" s="5" t="str">
        <f ca="1">IFERROR(__xludf.DUMMYFUNCTION("""COMPUTED_VALUE"""),"Manajemen Ternak Unggas")</f>
        <v>Manajemen Ternak Unggas</v>
      </c>
      <c r="AD27" s="5" t="str">
        <f ca="1">IFERROR(__xludf.DUMMYFUNCTION("""COMPUTED_VALUE"""),"Mikrobiologi")</f>
        <v>Mikrobiologi</v>
      </c>
      <c r="AE27" s="5" t="str">
        <f ca="1">IFERROR(__xludf.DUMMYFUNCTION("""COMPUTED_VALUE"""),"Nutrisi Ternak Ruminansia")</f>
        <v>Nutrisi Ternak Ruminansia</v>
      </c>
      <c r="AF27" s="5" t="str">
        <f ca="1">IFERROR(__xludf.DUMMYFUNCTION("""COMPUTED_VALUE"""),"Nutrisionis")</f>
        <v>Nutrisionis</v>
      </c>
      <c r="AG27" s="5" t="str">
        <f ca="1">IFERROR(__xludf.DUMMYFUNCTION("""COMPUTED_VALUE"""),"Pemasaran Ternak dan Hasil Ternak")</f>
        <v>Pemasaran Ternak dan Hasil Ternak</v>
      </c>
      <c r="AH27" s="5" t="str">
        <f ca="1">IFERROR(__xludf.DUMMYFUNCTION("""COMPUTED_VALUE"""),"Praktikum Ilmu Kesehatan Ternak")</f>
        <v>Praktikum Ilmu Kesehatan Ternak</v>
      </c>
      <c r="AI27" s="5" t="str">
        <f ca="1">IFERROR(__xludf.DUMMYFUNCTION("""COMPUTED_VALUE"""),"Praktikum Manajemen Ternak Unggas (12D1)")</f>
        <v>Praktikum Manajemen Ternak Unggas (12D1)</v>
      </c>
      <c r="AJ27" s="5" t="str">
        <f ca="1">IFERROR(__xludf.DUMMYFUNCTION("""COMPUTED_VALUE"""),"Praktikum Manajemen Ternak Unggas (12D2)")</f>
        <v>Praktikum Manajemen Ternak Unggas (12D2)</v>
      </c>
      <c r="AK27" s="5" t="str">
        <f ca="1">IFERROR(__xludf.DUMMYFUNCTION("""COMPUTED_VALUE"""),"Praktikum Bahan Pakan dan Formulasi Ransum")</f>
        <v>Praktikum Bahan Pakan dan Formulasi Ransum</v>
      </c>
      <c r="AL27" s="5" t="str">
        <f ca="1">IFERROR(__xludf.DUMMYFUNCTION("""COMPUTED_VALUE"""),"Praktikum Bioteknologi Reproduksi Ternak (12D1)")</f>
        <v>Praktikum Bioteknologi Reproduksi Ternak (12D1)</v>
      </c>
      <c r="AM27" s="5" t="str">
        <f ca="1">IFERROR(__xludf.DUMMYFUNCTION("""COMPUTED_VALUE"""),"Praktikum Bioteknologi Reproduksi Ternak (12D2)")</f>
        <v>Praktikum Bioteknologi Reproduksi Ternak (12D2)</v>
      </c>
      <c r="AN27" s="5" t="str">
        <f ca="1">IFERROR(__xludf.DUMMYFUNCTION("""COMPUTED_VALUE"""),"Praktikum Dasar Nutrisi Ternak (12D1)")</f>
        <v>Praktikum Dasar Nutrisi Ternak (12D1)</v>
      </c>
      <c r="AO27" s="5" t="str">
        <f ca="1">IFERROR(__xludf.DUMMYFUNCTION("""COMPUTED_VALUE"""),"Praktikum Dasar Nutrisi Ternak (12D2)")</f>
        <v>Praktikum Dasar Nutrisi Ternak (12D2)</v>
      </c>
      <c r="AP27" s="5" t="str">
        <f ca="1">IFERROR(__xludf.DUMMYFUNCTION("""COMPUTED_VALUE"""),"Praktikum Manajemen Ternak Perah (12D1)")</f>
        <v>Praktikum Manajemen Ternak Perah (12D1)</v>
      </c>
      <c r="AQ27" s="5" t="str">
        <f ca="1">IFERROR(__xludf.DUMMYFUNCTION("""COMPUTED_VALUE"""),"Praktikum Manajemen Ternak Perah (12D2)")</f>
        <v>Praktikum Manajemen Ternak Perah (12D2)</v>
      </c>
      <c r="AR27" s="5" t="str">
        <f ca="1">IFERROR(__xludf.DUMMYFUNCTION("""COMPUTED_VALUE"""),"Praktikum Manajemen Ternak Potong (12D1)")</f>
        <v>Praktikum Manajemen Ternak Potong (12D1)</v>
      </c>
      <c r="AS27" s="5" t="str">
        <f ca="1">IFERROR(__xludf.DUMMYFUNCTION("""COMPUTED_VALUE"""),"Praktikum Manajemen Ternak Potong(12D2)")</f>
        <v>Praktikum Manajemen Ternak Potong(12D2)</v>
      </c>
      <c r="AT27" s="5" t="str">
        <f ca="1">IFERROR(__xludf.DUMMYFUNCTION("""COMPUTED_VALUE"""),"Praktikum Mikrobiologi (12D1)")</f>
        <v>Praktikum Mikrobiologi (12D1)</v>
      </c>
      <c r="AU27" s="5" t="str">
        <f ca="1">IFERROR(__xludf.DUMMYFUNCTION("""COMPUTED_VALUE"""),"Praktikum Mikrobiologi (12D2)")</f>
        <v>Praktikum Mikrobiologi (12D2)</v>
      </c>
      <c r="AV27" s="5" t="str">
        <f ca="1">IFERROR(__xludf.DUMMYFUNCTION("""COMPUTED_VALUE"""),"Praktikum Teknologi Pengolahan Daging dan Kulit (12D1)")</f>
        <v>Praktikum Teknologi Pengolahan Daging dan Kulit (12D1)</v>
      </c>
      <c r="AW27" s="5" t="str">
        <f ca="1">IFERROR(__xludf.DUMMYFUNCTION("""COMPUTED_VALUE"""),"Praktikum Teknologi Pengolahan Daging dan Kulit (12D2)")</f>
        <v>Praktikum Teknologi Pengolahan Daging dan Kulit (12D2)</v>
      </c>
      <c r="AX27" s="5" t="str">
        <f ca="1">IFERROR(__xludf.DUMMYFUNCTION("""COMPUTED_VALUE"""),"Seminar")</f>
        <v>Seminar</v>
      </c>
      <c r="AY27" s="5" t="str">
        <f ca="1">IFERROR(__xludf.DUMMYFUNCTION("""COMPUTED_VALUE"""),"Teknologi Pakan")</f>
        <v>Teknologi Pakan</v>
      </c>
      <c r="AZ27" s="5" t="str">
        <f ca="1">IFERROR(__xludf.DUMMYFUNCTION("""COMPUTED_VALUE"""),"Teknologi Pengolahan Daging dan Kulit")</f>
        <v>Teknologi Pengolahan Daging dan Kulit</v>
      </c>
    </row>
    <row r="28" spans="2:52" ht="13.2" x14ac:dyDescent="0.25">
      <c r="B28" s="8" t="s">
        <v>42</v>
      </c>
      <c r="C28" s="9" t="s">
        <v>159</v>
      </c>
      <c r="D28" s="8" t="s">
        <v>126</v>
      </c>
      <c r="E28" s="8">
        <v>2</v>
      </c>
      <c r="F28" s="8" t="s">
        <v>131</v>
      </c>
      <c r="G28" s="9" t="s">
        <v>158</v>
      </c>
      <c r="I28" s="5" t="str">
        <f ca="1">IFERROR(__xludf.DUMMYFUNCTION("transpose(unique( filter(C$3:C$119,B$3:B$119='master data'!E33)))"),"Bahan Pakan dan Formulasi Ransum")</f>
        <v>Bahan Pakan dan Formulasi Ransum</v>
      </c>
      <c r="J28" s="5" t="str">
        <f ca="1">IFERROR(__xludf.DUMMYFUNCTION("""COMPUTED_VALUE"""),"Bioteknologi Reproduksi Ternak")</f>
        <v>Bioteknologi Reproduksi Ternak</v>
      </c>
      <c r="K28" s="5" t="str">
        <f ca="1">IFERROR(__xludf.DUMMYFUNCTION("""COMPUTED_VALUE"""),"Dasar Nutrisi Ternak")</f>
        <v>Dasar Nutrisi Ternak</v>
      </c>
      <c r="L28" s="5" t="str">
        <f ca="1">IFERROR(__xludf.DUMMYFUNCTION("""COMPUTED_VALUE"""),"Dasar Pemuliaan Ternak")</f>
        <v>Dasar Pemuliaan Ternak</v>
      </c>
      <c r="M28" s="5" t="str">
        <f ca="1">IFERROR(__xludf.DUMMYFUNCTION("""COMPUTED_VALUE"""),"Dasar Teknologi Hasil Ternak")</f>
        <v>Dasar Teknologi Hasil Ternak</v>
      </c>
      <c r="N28" s="5" t="str">
        <f ca="1">IFERROR(__xludf.DUMMYFUNCTION("""COMPUTED_VALUE"""),"Farmakologi")</f>
        <v>Farmakologi</v>
      </c>
      <c r="O28" s="5" t="str">
        <f ca="1">IFERROR(__xludf.DUMMYFUNCTION("""COMPUTED_VALUE"""),"Genetika")</f>
        <v>Genetika</v>
      </c>
      <c r="P28" s="5" t="str">
        <f ca="1">IFERROR(__xludf.DUMMYFUNCTION("""COMPUTED_VALUE"""),"Ilmu Kesehatan Ternak")</f>
        <v>Ilmu Kesehatan Ternak</v>
      </c>
      <c r="Q28" s="5" t="str">
        <f ca="1">IFERROR(__xludf.DUMMYFUNCTION("""COMPUTED_VALUE"""),"Ilmu Lingkungan Ternak dan AMDAL")</f>
        <v>Ilmu Lingkungan Ternak dan AMDAL</v>
      </c>
      <c r="R28" s="5" t="str">
        <f ca="1">IFERROR(__xludf.DUMMYFUNCTION("""COMPUTED_VALUE"""),"Inseminator")</f>
        <v>Inseminator</v>
      </c>
      <c r="S28" s="5" t="str">
        <f ca="1">IFERROR(__xludf.DUMMYFUNCTION("""COMPUTED_VALUE"""),"Kebijakan Pembangunan Peternakan")</f>
        <v>Kebijakan Pembangunan Peternakan</v>
      </c>
      <c r="T28" s="5" t="str">
        <f ca="1">IFERROR(__xludf.DUMMYFUNCTION("""COMPUTED_VALUE"""),"Kewirausahaan Lanjut")</f>
        <v>Kewirausahaan Lanjut</v>
      </c>
      <c r="U28" s="5" t="str">
        <f ca="1">IFERROR(__xludf.DUMMYFUNCTION("""COMPUTED_VALUE"""),"Kuliah Lapang II (12D1)")</f>
        <v>Kuliah Lapang II (12D1)</v>
      </c>
      <c r="V28" s="5" t="str">
        <f ca="1">IFERROR(__xludf.DUMMYFUNCTION("""COMPUTED_VALUE"""),"Kuliah Lapang II (12D2)")</f>
        <v>Kuliah Lapang II (12D2)</v>
      </c>
      <c r="W28" s="5" t="str">
        <f ca="1">IFERROR(__xludf.DUMMYFUNCTION("""COMPUTED_VALUE"""),"Kuliah Lapang Pertanian Terpadu (12D1)")</f>
        <v>Kuliah Lapang Pertanian Terpadu (12D1)</v>
      </c>
      <c r="X28" s="5" t="str">
        <f ca="1">IFERROR(__xludf.DUMMYFUNCTION("""COMPUTED_VALUE"""),"Magang Kerja Perusahaan (12D1)")</f>
        <v>Magang Kerja Perusahaan (12D1)</v>
      </c>
      <c r="Y28" s="5" t="str">
        <f ca="1">IFERROR(__xludf.DUMMYFUNCTION("""COMPUTED_VALUE"""),"Magang Kerja Perusahaan (12D2)")</f>
        <v>Magang Kerja Perusahaan (12D2)</v>
      </c>
      <c r="Z28" s="5" t="str">
        <f ca="1">IFERROR(__xludf.DUMMYFUNCTION("""COMPUTED_VALUE"""),"Magang Kerja Perusahaan (12D3)")</f>
        <v>Magang Kerja Perusahaan (12D3)</v>
      </c>
      <c r="AA28" s="5" t="str">
        <f ca="1">IFERROR(__xludf.DUMMYFUNCTION("""COMPUTED_VALUE"""),"Manajemen Ternak Perah")</f>
        <v>Manajemen Ternak Perah</v>
      </c>
      <c r="AB28" s="5" t="str">
        <f ca="1">IFERROR(__xludf.DUMMYFUNCTION("""COMPUTED_VALUE"""),"Manajemen Ternak Potong")</f>
        <v>Manajemen Ternak Potong</v>
      </c>
      <c r="AC28" s="5" t="str">
        <f ca="1">IFERROR(__xludf.DUMMYFUNCTION("""COMPUTED_VALUE"""),"Manajemen Ternak Unggas")</f>
        <v>Manajemen Ternak Unggas</v>
      </c>
      <c r="AD28" s="5" t="str">
        <f ca="1">IFERROR(__xludf.DUMMYFUNCTION("""COMPUTED_VALUE"""),"Mikrobiologi")</f>
        <v>Mikrobiologi</v>
      </c>
      <c r="AE28" s="5" t="str">
        <f ca="1">IFERROR(__xludf.DUMMYFUNCTION("""COMPUTED_VALUE"""),"Nutrisi Ternak Ruminansia")</f>
        <v>Nutrisi Ternak Ruminansia</v>
      </c>
      <c r="AF28" s="5" t="str">
        <f ca="1">IFERROR(__xludf.DUMMYFUNCTION("""COMPUTED_VALUE"""),"Nutrisionis")</f>
        <v>Nutrisionis</v>
      </c>
      <c r="AG28" s="5" t="str">
        <f ca="1">IFERROR(__xludf.DUMMYFUNCTION("""COMPUTED_VALUE"""),"Pemasaran Ternak dan Hasil Ternak")</f>
        <v>Pemasaran Ternak dan Hasil Ternak</v>
      </c>
      <c r="AH28" s="5" t="str">
        <f ca="1">IFERROR(__xludf.DUMMYFUNCTION("""COMPUTED_VALUE"""),"Praktikum Ilmu Kesehatan Ternak")</f>
        <v>Praktikum Ilmu Kesehatan Ternak</v>
      </c>
      <c r="AI28" s="5" t="str">
        <f ca="1">IFERROR(__xludf.DUMMYFUNCTION("""COMPUTED_VALUE"""),"Praktikum Manajemen Ternak Unggas (12D1)")</f>
        <v>Praktikum Manajemen Ternak Unggas (12D1)</v>
      </c>
      <c r="AJ28" s="5" t="str">
        <f ca="1">IFERROR(__xludf.DUMMYFUNCTION("""COMPUTED_VALUE"""),"Praktikum Manajemen Ternak Unggas (12D2)")</f>
        <v>Praktikum Manajemen Ternak Unggas (12D2)</v>
      </c>
      <c r="AK28" s="5" t="str">
        <f ca="1">IFERROR(__xludf.DUMMYFUNCTION("""COMPUTED_VALUE"""),"Praktikum Bahan Pakan dan Formulasi Ransum")</f>
        <v>Praktikum Bahan Pakan dan Formulasi Ransum</v>
      </c>
      <c r="AL28" s="5" t="str">
        <f ca="1">IFERROR(__xludf.DUMMYFUNCTION("""COMPUTED_VALUE"""),"Praktikum Bioteknologi Reproduksi Ternak (12D1)")</f>
        <v>Praktikum Bioteknologi Reproduksi Ternak (12D1)</v>
      </c>
      <c r="AM28" s="5" t="str">
        <f ca="1">IFERROR(__xludf.DUMMYFUNCTION("""COMPUTED_VALUE"""),"Praktikum Bioteknologi Reproduksi Ternak (12D2)")</f>
        <v>Praktikum Bioteknologi Reproduksi Ternak (12D2)</v>
      </c>
      <c r="AN28" s="5" t="str">
        <f ca="1">IFERROR(__xludf.DUMMYFUNCTION("""COMPUTED_VALUE"""),"Praktikum Dasar Nutrisi Ternak (12D1)")</f>
        <v>Praktikum Dasar Nutrisi Ternak (12D1)</v>
      </c>
      <c r="AO28" s="5" t="str">
        <f ca="1">IFERROR(__xludf.DUMMYFUNCTION("""COMPUTED_VALUE"""),"Praktikum Dasar Nutrisi Ternak (12D2)")</f>
        <v>Praktikum Dasar Nutrisi Ternak (12D2)</v>
      </c>
      <c r="AP28" s="5" t="str">
        <f ca="1">IFERROR(__xludf.DUMMYFUNCTION("""COMPUTED_VALUE"""),"Praktikum Manajemen Ternak Perah (12D1)")</f>
        <v>Praktikum Manajemen Ternak Perah (12D1)</v>
      </c>
      <c r="AQ28" s="5" t="str">
        <f ca="1">IFERROR(__xludf.DUMMYFUNCTION("""COMPUTED_VALUE"""),"Praktikum Manajemen Ternak Perah (12D2)")</f>
        <v>Praktikum Manajemen Ternak Perah (12D2)</v>
      </c>
      <c r="AR28" s="5" t="str">
        <f ca="1">IFERROR(__xludf.DUMMYFUNCTION("""COMPUTED_VALUE"""),"Praktikum Manajemen Ternak Potong (12D1)")</f>
        <v>Praktikum Manajemen Ternak Potong (12D1)</v>
      </c>
      <c r="AS28" s="5" t="str">
        <f ca="1">IFERROR(__xludf.DUMMYFUNCTION("""COMPUTED_VALUE"""),"Praktikum Manajemen Ternak Potong(12D2)")</f>
        <v>Praktikum Manajemen Ternak Potong(12D2)</v>
      </c>
      <c r="AT28" s="5" t="str">
        <f ca="1">IFERROR(__xludf.DUMMYFUNCTION("""COMPUTED_VALUE"""),"Praktikum Mikrobiologi (12D1)")</f>
        <v>Praktikum Mikrobiologi (12D1)</v>
      </c>
      <c r="AU28" s="5" t="str">
        <f ca="1">IFERROR(__xludf.DUMMYFUNCTION("""COMPUTED_VALUE"""),"Praktikum Mikrobiologi (12D2)")</f>
        <v>Praktikum Mikrobiologi (12D2)</v>
      </c>
      <c r="AV28" s="5" t="str">
        <f ca="1">IFERROR(__xludf.DUMMYFUNCTION("""COMPUTED_VALUE"""),"Praktikum Teknologi Pengolahan Daging dan Kulit (12D1)")</f>
        <v>Praktikum Teknologi Pengolahan Daging dan Kulit (12D1)</v>
      </c>
      <c r="AW28" s="5" t="str">
        <f ca="1">IFERROR(__xludf.DUMMYFUNCTION("""COMPUTED_VALUE"""),"Praktikum Teknologi Pengolahan Daging dan Kulit (12D2)")</f>
        <v>Praktikum Teknologi Pengolahan Daging dan Kulit (12D2)</v>
      </c>
      <c r="AX28" s="5" t="str">
        <f ca="1">IFERROR(__xludf.DUMMYFUNCTION("""COMPUTED_VALUE"""),"Seminar")</f>
        <v>Seminar</v>
      </c>
      <c r="AY28" s="5" t="str">
        <f ca="1">IFERROR(__xludf.DUMMYFUNCTION("""COMPUTED_VALUE"""),"Teknologi Pakan")</f>
        <v>Teknologi Pakan</v>
      </c>
      <c r="AZ28" s="5" t="str">
        <f ca="1">IFERROR(__xludf.DUMMYFUNCTION("""COMPUTED_VALUE"""),"Teknologi Pengolahan Daging dan Kulit")</f>
        <v>Teknologi Pengolahan Daging dan Kulit</v>
      </c>
    </row>
    <row r="29" spans="2:52" ht="13.2" x14ac:dyDescent="0.25">
      <c r="B29" s="8" t="s">
        <v>42</v>
      </c>
      <c r="C29" s="9" t="s">
        <v>160</v>
      </c>
      <c r="D29" s="8" t="s">
        <v>133</v>
      </c>
      <c r="E29" s="8">
        <v>1</v>
      </c>
      <c r="F29" s="8" t="s">
        <v>127</v>
      </c>
      <c r="G29" s="9" t="s">
        <v>158</v>
      </c>
      <c r="I29" s="5" t="str">
        <f ca="1">IFERROR(__xludf.DUMMYFUNCTION("transpose(unique( filter(C$3:C$119,B$3:B$119='master data'!E34)))"),"Bahan Pakan dan Formulasi Ransum")</f>
        <v>Bahan Pakan dan Formulasi Ransum</v>
      </c>
      <c r="J29" s="5" t="str">
        <f ca="1">IFERROR(__xludf.DUMMYFUNCTION("""COMPUTED_VALUE"""),"Bioteknologi Reproduksi Ternak")</f>
        <v>Bioteknologi Reproduksi Ternak</v>
      </c>
      <c r="K29" s="5" t="str">
        <f ca="1">IFERROR(__xludf.DUMMYFUNCTION("""COMPUTED_VALUE"""),"Dasar Nutrisi Ternak")</f>
        <v>Dasar Nutrisi Ternak</v>
      </c>
      <c r="L29" s="5" t="str">
        <f ca="1">IFERROR(__xludf.DUMMYFUNCTION("""COMPUTED_VALUE"""),"Dasar Pemuliaan Ternak")</f>
        <v>Dasar Pemuliaan Ternak</v>
      </c>
      <c r="M29" s="5" t="str">
        <f ca="1">IFERROR(__xludf.DUMMYFUNCTION("""COMPUTED_VALUE"""),"Dasar Teknologi Hasil Ternak")</f>
        <v>Dasar Teknologi Hasil Ternak</v>
      </c>
      <c r="N29" s="5" t="str">
        <f ca="1">IFERROR(__xludf.DUMMYFUNCTION("""COMPUTED_VALUE"""),"Farmakologi")</f>
        <v>Farmakologi</v>
      </c>
      <c r="O29" s="5" t="str">
        <f ca="1">IFERROR(__xludf.DUMMYFUNCTION("""COMPUTED_VALUE"""),"Genetika")</f>
        <v>Genetika</v>
      </c>
      <c r="P29" s="5" t="str">
        <f ca="1">IFERROR(__xludf.DUMMYFUNCTION("""COMPUTED_VALUE"""),"Ilmu Kesehatan Ternak")</f>
        <v>Ilmu Kesehatan Ternak</v>
      </c>
      <c r="Q29" s="5" t="str">
        <f ca="1">IFERROR(__xludf.DUMMYFUNCTION("""COMPUTED_VALUE"""),"Ilmu Lingkungan Ternak dan AMDAL")</f>
        <v>Ilmu Lingkungan Ternak dan AMDAL</v>
      </c>
      <c r="R29" s="5" t="str">
        <f ca="1">IFERROR(__xludf.DUMMYFUNCTION("""COMPUTED_VALUE"""),"Inseminator")</f>
        <v>Inseminator</v>
      </c>
      <c r="S29" s="5" t="str">
        <f ca="1">IFERROR(__xludf.DUMMYFUNCTION("""COMPUTED_VALUE"""),"Kebijakan Pembangunan Peternakan")</f>
        <v>Kebijakan Pembangunan Peternakan</v>
      </c>
      <c r="T29" s="5" t="str">
        <f ca="1">IFERROR(__xludf.DUMMYFUNCTION("""COMPUTED_VALUE"""),"Kewirausahaan Lanjut")</f>
        <v>Kewirausahaan Lanjut</v>
      </c>
      <c r="U29" s="5" t="str">
        <f ca="1">IFERROR(__xludf.DUMMYFUNCTION("""COMPUTED_VALUE"""),"Kuliah Lapang II (12D1)")</f>
        <v>Kuliah Lapang II (12D1)</v>
      </c>
      <c r="V29" s="5" t="str">
        <f ca="1">IFERROR(__xludf.DUMMYFUNCTION("""COMPUTED_VALUE"""),"Kuliah Lapang II (12D2)")</f>
        <v>Kuliah Lapang II (12D2)</v>
      </c>
      <c r="W29" s="5" t="str">
        <f ca="1">IFERROR(__xludf.DUMMYFUNCTION("""COMPUTED_VALUE"""),"Kuliah Lapang Pertanian Terpadu (12D1)")</f>
        <v>Kuliah Lapang Pertanian Terpadu (12D1)</v>
      </c>
      <c r="X29" s="5" t="str">
        <f ca="1">IFERROR(__xludf.DUMMYFUNCTION("""COMPUTED_VALUE"""),"Magang Kerja Perusahaan (12D1)")</f>
        <v>Magang Kerja Perusahaan (12D1)</v>
      </c>
      <c r="Y29" s="5" t="str">
        <f ca="1">IFERROR(__xludf.DUMMYFUNCTION("""COMPUTED_VALUE"""),"Magang Kerja Perusahaan (12D2)")</f>
        <v>Magang Kerja Perusahaan (12D2)</v>
      </c>
      <c r="Z29" s="5" t="str">
        <f ca="1">IFERROR(__xludf.DUMMYFUNCTION("""COMPUTED_VALUE"""),"Magang Kerja Perusahaan (12D3)")</f>
        <v>Magang Kerja Perusahaan (12D3)</v>
      </c>
      <c r="AA29" s="5" t="str">
        <f ca="1">IFERROR(__xludf.DUMMYFUNCTION("""COMPUTED_VALUE"""),"Manajemen Ternak Perah")</f>
        <v>Manajemen Ternak Perah</v>
      </c>
      <c r="AB29" s="5" t="str">
        <f ca="1">IFERROR(__xludf.DUMMYFUNCTION("""COMPUTED_VALUE"""),"Manajemen Ternak Potong")</f>
        <v>Manajemen Ternak Potong</v>
      </c>
      <c r="AC29" s="5" t="str">
        <f ca="1">IFERROR(__xludf.DUMMYFUNCTION("""COMPUTED_VALUE"""),"Manajemen Ternak Unggas")</f>
        <v>Manajemen Ternak Unggas</v>
      </c>
      <c r="AD29" s="5" t="str">
        <f ca="1">IFERROR(__xludf.DUMMYFUNCTION("""COMPUTED_VALUE"""),"Mikrobiologi")</f>
        <v>Mikrobiologi</v>
      </c>
      <c r="AE29" s="5" t="str">
        <f ca="1">IFERROR(__xludf.DUMMYFUNCTION("""COMPUTED_VALUE"""),"Nutrisi Ternak Ruminansia")</f>
        <v>Nutrisi Ternak Ruminansia</v>
      </c>
      <c r="AF29" s="5" t="str">
        <f ca="1">IFERROR(__xludf.DUMMYFUNCTION("""COMPUTED_VALUE"""),"Nutrisionis")</f>
        <v>Nutrisionis</v>
      </c>
      <c r="AG29" s="5" t="str">
        <f ca="1">IFERROR(__xludf.DUMMYFUNCTION("""COMPUTED_VALUE"""),"Pemasaran Ternak dan Hasil Ternak")</f>
        <v>Pemasaran Ternak dan Hasil Ternak</v>
      </c>
      <c r="AH29" s="5" t="str">
        <f ca="1">IFERROR(__xludf.DUMMYFUNCTION("""COMPUTED_VALUE"""),"Praktikum Ilmu Kesehatan Ternak")</f>
        <v>Praktikum Ilmu Kesehatan Ternak</v>
      </c>
      <c r="AI29" s="5" t="str">
        <f ca="1">IFERROR(__xludf.DUMMYFUNCTION("""COMPUTED_VALUE"""),"Praktikum Manajemen Ternak Unggas (12D1)")</f>
        <v>Praktikum Manajemen Ternak Unggas (12D1)</v>
      </c>
      <c r="AJ29" s="5" t="str">
        <f ca="1">IFERROR(__xludf.DUMMYFUNCTION("""COMPUTED_VALUE"""),"Praktikum Manajemen Ternak Unggas (12D2)")</f>
        <v>Praktikum Manajemen Ternak Unggas (12D2)</v>
      </c>
      <c r="AK29" s="5" t="str">
        <f ca="1">IFERROR(__xludf.DUMMYFUNCTION("""COMPUTED_VALUE"""),"Praktikum Bahan Pakan dan Formulasi Ransum")</f>
        <v>Praktikum Bahan Pakan dan Formulasi Ransum</v>
      </c>
      <c r="AL29" s="5" t="str">
        <f ca="1">IFERROR(__xludf.DUMMYFUNCTION("""COMPUTED_VALUE"""),"Praktikum Bioteknologi Reproduksi Ternak (12D1)")</f>
        <v>Praktikum Bioteknologi Reproduksi Ternak (12D1)</v>
      </c>
      <c r="AM29" s="5" t="str">
        <f ca="1">IFERROR(__xludf.DUMMYFUNCTION("""COMPUTED_VALUE"""),"Praktikum Bioteknologi Reproduksi Ternak (12D2)")</f>
        <v>Praktikum Bioteknologi Reproduksi Ternak (12D2)</v>
      </c>
      <c r="AN29" s="5" t="str">
        <f ca="1">IFERROR(__xludf.DUMMYFUNCTION("""COMPUTED_VALUE"""),"Praktikum Dasar Nutrisi Ternak (12D1)")</f>
        <v>Praktikum Dasar Nutrisi Ternak (12D1)</v>
      </c>
      <c r="AO29" s="5" t="str">
        <f ca="1">IFERROR(__xludf.DUMMYFUNCTION("""COMPUTED_VALUE"""),"Praktikum Dasar Nutrisi Ternak (12D2)")</f>
        <v>Praktikum Dasar Nutrisi Ternak (12D2)</v>
      </c>
      <c r="AP29" s="5" t="str">
        <f ca="1">IFERROR(__xludf.DUMMYFUNCTION("""COMPUTED_VALUE"""),"Praktikum Manajemen Ternak Perah (12D1)")</f>
        <v>Praktikum Manajemen Ternak Perah (12D1)</v>
      </c>
      <c r="AQ29" s="5" t="str">
        <f ca="1">IFERROR(__xludf.DUMMYFUNCTION("""COMPUTED_VALUE"""),"Praktikum Manajemen Ternak Perah (12D2)")</f>
        <v>Praktikum Manajemen Ternak Perah (12D2)</v>
      </c>
      <c r="AR29" s="5" t="str">
        <f ca="1">IFERROR(__xludf.DUMMYFUNCTION("""COMPUTED_VALUE"""),"Praktikum Manajemen Ternak Potong (12D1)")</f>
        <v>Praktikum Manajemen Ternak Potong (12D1)</v>
      </c>
      <c r="AS29" s="5" t="str">
        <f ca="1">IFERROR(__xludf.DUMMYFUNCTION("""COMPUTED_VALUE"""),"Praktikum Manajemen Ternak Potong(12D2)")</f>
        <v>Praktikum Manajemen Ternak Potong(12D2)</v>
      </c>
      <c r="AT29" s="5" t="str">
        <f ca="1">IFERROR(__xludf.DUMMYFUNCTION("""COMPUTED_VALUE"""),"Praktikum Mikrobiologi (12D1)")</f>
        <v>Praktikum Mikrobiologi (12D1)</v>
      </c>
      <c r="AU29" s="5" t="str">
        <f ca="1">IFERROR(__xludf.DUMMYFUNCTION("""COMPUTED_VALUE"""),"Praktikum Mikrobiologi (12D2)")</f>
        <v>Praktikum Mikrobiologi (12D2)</v>
      </c>
      <c r="AV29" s="5" t="str">
        <f ca="1">IFERROR(__xludf.DUMMYFUNCTION("""COMPUTED_VALUE"""),"Praktikum Teknologi Pengolahan Daging dan Kulit (12D1)")</f>
        <v>Praktikum Teknologi Pengolahan Daging dan Kulit (12D1)</v>
      </c>
      <c r="AW29" s="5" t="str">
        <f ca="1">IFERROR(__xludf.DUMMYFUNCTION("""COMPUTED_VALUE"""),"Praktikum Teknologi Pengolahan Daging dan Kulit (12D2)")</f>
        <v>Praktikum Teknologi Pengolahan Daging dan Kulit (12D2)</v>
      </c>
      <c r="AX29" s="5" t="str">
        <f ca="1">IFERROR(__xludf.DUMMYFUNCTION("""COMPUTED_VALUE"""),"Seminar")</f>
        <v>Seminar</v>
      </c>
      <c r="AY29" s="5" t="str">
        <f ca="1">IFERROR(__xludf.DUMMYFUNCTION("""COMPUTED_VALUE"""),"Teknologi Pakan")</f>
        <v>Teknologi Pakan</v>
      </c>
      <c r="AZ29" s="5" t="str">
        <f ca="1">IFERROR(__xludf.DUMMYFUNCTION("""COMPUTED_VALUE"""),"Teknologi Pengolahan Daging dan Kulit")</f>
        <v>Teknologi Pengolahan Daging dan Kulit</v>
      </c>
    </row>
    <row r="30" spans="2:52" ht="13.2" x14ac:dyDescent="0.25">
      <c r="B30" s="8" t="s">
        <v>42</v>
      </c>
      <c r="C30" s="9" t="s">
        <v>161</v>
      </c>
      <c r="D30" s="8" t="s">
        <v>126</v>
      </c>
      <c r="E30" s="8">
        <v>2</v>
      </c>
      <c r="F30" s="8" t="s">
        <v>131</v>
      </c>
      <c r="G30" s="9" t="s">
        <v>162</v>
      </c>
      <c r="I30" s="5" t="str">
        <f ca="1">IFERROR(__xludf.DUMMYFUNCTION("transpose(unique( filter(C$3:C$119,B$3:B$119='master data'!E35)))"),"Bahan Pakan dan Formulasi Ransum")</f>
        <v>Bahan Pakan dan Formulasi Ransum</v>
      </c>
      <c r="J30" s="5" t="str">
        <f ca="1">IFERROR(__xludf.DUMMYFUNCTION("""COMPUTED_VALUE"""),"Bioteknologi Reproduksi Ternak")</f>
        <v>Bioteknologi Reproduksi Ternak</v>
      </c>
      <c r="K30" s="5" t="str">
        <f ca="1">IFERROR(__xludf.DUMMYFUNCTION("""COMPUTED_VALUE"""),"Dasar Nutrisi Ternak")</f>
        <v>Dasar Nutrisi Ternak</v>
      </c>
      <c r="L30" s="5" t="str">
        <f ca="1">IFERROR(__xludf.DUMMYFUNCTION("""COMPUTED_VALUE"""),"Dasar Pemuliaan Ternak")</f>
        <v>Dasar Pemuliaan Ternak</v>
      </c>
      <c r="M30" s="5" t="str">
        <f ca="1">IFERROR(__xludf.DUMMYFUNCTION("""COMPUTED_VALUE"""),"Dasar Teknologi Hasil Ternak")</f>
        <v>Dasar Teknologi Hasil Ternak</v>
      </c>
      <c r="N30" s="5" t="str">
        <f ca="1">IFERROR(__xludf.DUMMYFUNCTION("""COMPUTED_VALUE"""),"Farmakologi")</f>
        <v>Farmakologi</v>
      </c>
      <c r="O30" s="5" t="str">
        <f ca="1">IFERROR(__xludf.DUMMYFUNCTION("""COMPUTED_VALUE"""),"Genetika")</f>
        <v>Genetika</v>
      </c>
      <c r="P30" s="5" t="str">
        <f ca="1">IFERROR(__xludf.DUMMYFUNCTION("""COMPUTED_VALUE"""),"Ilmu Kesehatan Ternak")</f>
        <v>Ilmu Kesehatan Ternak</v>
      </c>
      <c r="Q30" s="5" t="str">
        <f ca="1">IFERROR(__xludf.DUMMYFUNCTION("""COMPUTED_VALUE"""),"Ilmu Lingkungan Ternak dan AMDAL")</f>
        <v>Ilmu Lingkungan Ternak dan AMDAL</v>
      </c>
      <c r="R30" s="5" t="str">
        <f ca="1">IFERROR(__xludf.DUMMYFUNCTION("""COMPUTED_VALUE"""),"Inseminator")</f>
        <v>Inseminator</v>
      </c>
      <c r="S30" s="5" t="str">
        <f ca="1">IFERROR(__xludf.DUMMYFUNCTION("""COMPUTED_VALUE"""),"Kebijakan Pembangunan Peternakan")</f>
        <v>Kebijakan Pembangunan Peternakan</v>
      </c>
      <c r="T30" s="5" t="str">
        <f ca="1">IFERROR(__xludf.DUMMYFUNCTION("""COMPUTED_VALUE"""),"Kewirausahaan Lanjut")</f>
        <v>Kewirausahaan Lanjut</v>
      </c>
      <c r="U30" s="5" t="str">
        <f ca="1">IFERROR(__xludf.DUMMYFUNCTION("""COMPUTED_VALUE"""),"Kuliah Lapang II (12D1)")</f>
        <v>Kuliah Lapang II (12D1)</v>
      </c>
      <c r="V30" s="5" t="str">
        <f ca="1">IFERROR(__xludf.DUMMYFUNCTION("""COMPUTED_VALUE"""),"Kuliah Lapang II (12D2)")</f>
        <v>Kuliah Lapang II (12D2)</v>
      </c>
      <c r="W30" s="5" t="str">
        <f ca="1">IFERROR(__xludf.DUMMYFUNCTION("""COMPUTED_VALUE"""),"Kuliah Lapang Pertanian Terpadu (12D1)")</f>
        <v>Kuliah Lapang Pertanian Terpadu (12D1)</v>
      </c>
      <c r="X30" s="5" t="str">
        <f ca="1">IFERROR(__xludf.DUMMYFUNCTION("""COMPUTED_VALUE"""),"Magang Kerja Perusahaan (12D1)")</f>
        <v>Magang Kerja Perusahaan (12D1)</v>
      </c>
      <c r="Y30" s="5" t="str">
        <f ca="1">IFERROR(__xludf.DUMMYFUNCTION("""COMPUTED_VALUE"""),"Magang Kerja Perusahaan (12D2)")</f>
        <v>Magang Kerja Perusahaan (12D2)</v>
      </c>
      <c r="Z30" s="5" t="str">
        <f ca="1">IFERROR(__xludf.DUMMYFUNCTION("""COMPUTED_VALUE"""),"Magang Kerja Perusahaan (12D3)")</f>
        <v>Magang Kerja Perusahaan (12D3)</v>
      </c>
      <c r="AA30" s="5" t="str">
        <f ca="1">IFERROR(__xludf.DUMMYFUNCTION("""COMPUTED_VALUE"""),"Manajemen Ternak Perah")</f>
        <v>Manajemen Ternak Perah</v>
      </c>
      <c r="AB30" s="5" t="str">
        <f ca="1">IFERROR(__xludf.DUMMYFUNCTION("""COMPUTED_VALUE"""),"Manajemen Ternak Potong")</f>
        <v>Manajemen Ternak Potong</v>
      </c>
      <c r="AC30" s="5" t="str">
        <f ca="1">IFERROR(__xludf.DUMMYFUNCTION("""COMPUTED_VALUE"""),"Manajemen Ternak Unggas")</f>
        <v>Manajemen Ternak Unggas</v>
      </c>
      <c r="AD30" s="5" t="str">
        <f ca="1">IFERROR(__xludf.DUMMYFUNCTION("""COMPUTED_VALUE"""),"Mikrobiologi")</f>
        <v>Mikrobiologi</v>
      </c>
      <c r="AE30" s="5" t="str">
        <f ca="1">IFERROR(__xludf.DUMMYFUNCTION("""COMPUTED_VALUE"""),"Nutrisi Ternak Ruminansia")</f>
        <v>Nutrisi Ternak Ruminansia</v>
      </c>
      <c r="AF30" s="5" t="str">
        <f ca="1">IFERROR(__xludf.DUMMYFUNCTION("""COMPUTED_VALUE"""),"Nutrisionis")</f>
        <v>Nutrisionis</v>
      </c>
      <c r="AG30" s="5" t="str">
        <f ca="1">IFERROR(__xludf.DUMMYFUNCTION("""COMPUTED_VALUE"""),"Pemasaran Ternak dan Hasil Ternak")</f>
        <v>Pemasaran Ternak dan Hasil Ternak</v>
      </c>
      <c r="AH30" s="5" t="str">
        <f ca="1">IFERROR(__xludf.DUMMYFUNCTION("""COMPUTED_VALUE"""),"Praktikum Ilmu Kesehatan Ternak")</f>
        <v>Praktikum Ilmu Kesehatan Ternak</v>
      </c>
      <c r="AI30" s="5" t="str">
        <f ca="1">IFERROR(__xludf.DUMMYFUNCTION("""COMPUTED_VALUE"""),"Praktikum Manajemen Ternak Unggas (12D1)")</f>
        <v>Praktikum Manajemen Ternak Unggas (12D1)</v>
      </c>
      <c r="AJ30" s="5" t="str">
        <f ca="1">IFERROR(__xludf.DUMMYFUNCTION("""COMPUTED_VALUE"""),"Praktikum Manajemen Ternak Unggas (12D2)")</f>
        <v>Praktikum Manajemen Ternak Unggas (12D2)</v>
      </c>
      <c r="AK30" s="5" t="str">
        <f ca="1">IFERROR(__xludf.DUMMYFUNCTION("""COMPUTED_VALUE"""),"Praktikum Bahan Pakan dan Formulasi Ransum")</f>
        <v>Praktikum Bahan Pakan dan Formulasi Ransum</v>
      </c>
      <c r="AL30" s="5" t="str">
        <f ca="1">IFERROR(__xludf.DUMMYFUNCTION("""COMPUTED_VALUE"""),"Praktikum Bioteknologi Reproduksi Ternak (12D1)")</f>
        <v>Praktikum Bioteknologi Reproduksi Ternak (12D1)</v>
      </c>
      <c r="AM30" s="5" t="str">
        <f ca="1">IFERROR(__xludf.DUMMYFUNCTION("""COMPUTED_VALUE"""),"Praktikum Bioteknologi Reproduksi Ternak (12D2)")</f>
        <v>Praktikum Bioteknologi Reproduksi Ternak (12D2)</v>
      </c>
      <c r="AN30" s="5" t="str">
        <f ca="1">IFERROR(__xludf.DUMMYFUNCTION("""COMPUTED_VALUE"""),"Praktikum Dasar Nutrisi Ternak (12D1)")</f>
        <v>Praktikum Dasar Nutrisi Ternak (12D1)</v>
      </c>
      <c r="AO30" s="5" t="str">
        <f ca="1">IFERROR(__xludf.DUMMYFUNCTION("""COMPUTED_VALUE"""),"Praktikum Dasar Nutrisi Ternak (12D2)")</f>
        <v>Praktikum Dasar Nutrisi Ternak (12D2)</v>
      </c>
      <c r="AP30" s="5" t="str">
        <f ca="1">IFERROR(__xludf.DUMMYFUNCTION("""COMPUTED_VALUE"""),"Praktikum Manajemen Ternak Perah (12D1)")</f>
        <v>Praktikum Manajemen Ternak Perah (12D1)</v>
      </c>
      <c r="AQ30" s="5" t="str">
        <f ca="1">IFERROR(__xludf.DUMMYFUNCTION("""COMPUTED_VALUE"""),"Praktikum Manajemen Ternak Perah (12D2)")</f>
        <v>Praktikum Manajemen Ternak Perah (12D2)</v>
      </c>
      <c r="AR30" s="5" t="str">
        <f ca="1">IFERROR(__xludf.DUMMYFUNCTION("""COMPUTED_VALUE"""),"Praktikum Manajemen Ternak Potong (12D1)")</f>
        <v>Praktikum Manajemen Ternak Potong (12D1)</v>
      </c>
      <c r="AS30" s="5" t="str">
        <f ca="1">IFERROR(__xludf.DUMMYFUNCTION("""COMPUTED_VALUE"""),"Praktikum Manajemen Ternak Potong(12D2)")</f>
        <v>Praktikum Manajemen Ternak Potong(12D2)</v>
      </c>
      <c r="AT30" s="5" t="str">
        <f ca="1">IFERROR(__xludf.DUMMYFUNCTION("""COMPUTED_VALUE"""),"Praktikum Mikrobiologi (12D1)")</f>
        <v>Praktikum Mikrobiologi (12D1)</v>
      </c>
      <c r="AU30" s="5" t="str">
        <f ca="1">IFERROR(__xludf.DUMMYFUNCTION("""COMPUTED_VALUE"""),"Praktikum Mikrobiologi (12D2)")</f>
        <v>Praktikum Mikrobiologi (12D2)</v>
      </c>
      <c r="AV30" s="5" t="str">
        <f ca="1">IFERROR(__xludf.DUMMYFUNCTION("""COMPUTED_VALUE"""),"Praktikum Teknologi Pengolahan Daging dan Kulit (12D1)")</f>
        <v>Praktikum Teknologi Pengolahan Daging dan Kulit (12D1)</v>
      </c>
      <c r="AW30" s="5" t="str">
        <f ca="1">IFERROR(__xludf.DUMMYFUNCTION("""COMPUTED_VALUE"""),"Praktikum Teknologi Pengolahan Daging dan Kulit (12D2)")</f>
        <v>Praktikum Teknologi Pengolahan Daging dan Kulit (12D2)</v>
      </c>
      <c r="AX30" s="5" t="str">
        <f ca="1">IFERROR(__xludf.DUMMYFUNCTION("""COMPUTED_VALUE"""),"Seminar")</f>
        <v>Seminar</v>
      </c>
      <c r="AY30" s="5" t="str">
        <f ca="1">IFERROR(__xludf.DUMMYFUNCTION("""COMPUTED_VALUE"""),"Teknologi Pakan")</f>
        <v>Teknologi Pakan</v>
      </c>
      <c r="AZ30" s="5" t="str">
        <f ca="1">IFERROR(__xludf.DUMMYFUNCTION("""COMPUTED_VALUE"""),"Teknologi Pengolahan Daging dan Kulit")</f>
        <v>Teknologi Pengolahan Daging dan Kulit</v>
      </c>
    </row>
    <row r="31" spans="2:52" ht="13.2" x14ac:dyDescent="0.25">
      <c r="B31" s="8" t="s">
        <v>42</v>
      </c>
      <c r="C31" s="9" t="s">
        <v>163</v>
      </c>
      <c r="D31" s="8" t="s">
        <v>141</v>
      </c>
      <c r="E31" s="8">
        <v>2</v>
      </c>
      <c r="F31" s="8" t="s">
        <v>131</v>
      </c>
      <c r="G31" s="9" t="s">
        <v>162</v>
      </c>
      <c r="I31" s="5" t="str">
        <f ca="1">IFERROR(__xludf.DUMMYFUNCTION("transpose(unique( filter(C$3:C$119,B$3:B$119='master data'!E36)))"),"Bahan Pakan dan Formulasi Ransum")</f>
        <v>Bahan Pakan dan Formulasi Ransum</v>
      </c>
      <c r="J31" s="5" t="str">
        <f ca="1">IFERROR(__xludf.DUMMYFUNCTION("""COMPUTED_VALUE"""),"Bioteknologi Reproduksi Ternak")</f>
        <v>Bioteknologi Reproduksi Ternak</v>
      </c>
      <c r="K31" s="5" t="str">
        <f ca="1">IFERROR(__xludf.DUMMYFUNCTION("""COMPUTED_VALUE"""),"Dasar Nutrisi Ternak")</f>
        <v>Dasar Nutrisi Ternak</v>
      </c>
      <c r="L31" s="5" t="str">
        <f ca="1">IFERROR(__xludf.DUMMYFUNCTION("""COMPUTED_VALUE"""),"Dasar Pemuliaan Ternak")</f>
        <v>Dasar Pemuliaan Ternak</v>
      </c>
      <c r="M31" s="5" t="str">
        <f ca="1">IFERROR(__xludf.DUMMYFUNCTION("""COMPUTED_VALUE"""),"Dasar Teknologi Hasil Ternak")</f>
        <v>Dasar Teknologi Hasil Ternak</v>
      </c>
      <c r="N31" s="5" t="str">
        <f ca="1">IFERROR(__xludf.DUMMYFUNCTION("""COMPUTED_VALUE"""),"Farmakologi")</f>
        <v>Farmakologi</v>
      </c>
      <c r="O31" s="5" t="str">
        <f ca="1">IFERROR(__xludf.DUMMYFUNCTION("""COMPUTED_VALUE"""),"Genetika")</f>
        <v>Genetika</v>
      </c>
      <c r="P31" s="5" t="str">
        <f ca="1">IFERROR(__xludf.DUMMYFUNCTION("""COMPUTED_VALUE"""),"Ilmu Kesehatan Ternak")</f>
        <v>Ilmu Kesehatan Ternak</v>
      </c>
      <c r="Q31" s="5" t="str">
        <f ca="1">IFERROR(__xludf.DUMMYFUNCTION("""COMPUTED_VALUE"""),"Ilmu Lingkungan Ternak dan AMDAL")</f>
        <v>Ilmu Lingkungan Ternak dan AMDAL</v>
      </c>
      <c r="R31" s="5" t="str">
        <f ca="1">IFERROR(__xludf.DUMMYFUNCTION("""COMPUTED_VALUE"""),"Inseminator")</f>
        <v>Inseminator</v>
      </c>
      <c r="S31" s="5" t="str">
        <f ca="1">IFERROR(__xludf.DUMMYFUNCTION("""COMPUTED_VALUE"""),"Kebijakan Pembangunan Peternakan")</f>
        <v>Kebijakan Pembangunan Peternakan</v>
      </c>
      <c r="T31" s="5" t="str">
        <f ca="1">IFERROR(__xludf.DUMMYFUNCTION("""COMPUTED_VALUE"""),"Kewirausahaan Lanjut")</f>
        <v>Kewirausahaan Lanjut</v>
      </c>
      <c r="U31" s="5" t="str">
        <f ca="1">IFERROR(__xludf.DUMMYFUNCTION("""COMPUTED_VALUE"""),"Kuliah Lapang II (12D1)")</f>
        <v>Kuliah Lapang II (12D1)</v>
      </c>
      <c r="V31" s="5" t="str">
        <f ca="1">IFERROR(__xludf.DUMMYFUNCTION("""COMPUTED_VALUE"""),"Kuliah Lapang II (12D2)")</f>
        <v>Kuliah Lapang II (12D2)</v>
      </c>
      <c r="W31" s="5" t="str">
        <f ca="1">IFERROR(__xludf.DUMMYFUNCTION("""COMPUTED_VALUE"""),"Kuliah Lapang Pertanian Terpadu (12D1)")</f>
        <v>Kuliah Lapang Pertanian Terpadu (12D1)</v>
      </c>
      <c r="X31" s="5" t="str">
        <f ca="1">IFERROR(__xludf.DUMMYFUNCTION("""COMPUTED_VALUE"""),"Magang Kerja Perusahaan (12D1)")</f>
        <v>Magang Kerja Perusahaan (12D1)</v>
      </c>
      <c r="Y31" s="5" t="str">
        <f ca="1">IFERROR(__xludf.DUMMYFUNCTION("""COMPUTED_VALUE"""),"Magang Kerja Perusahaan (12D2)")</f>
        <v>Magang Kerja Perusahaan (12D2)</v>
      </c>
      <c r="Z31" s="5" t="str">
        <f ca="1">IFERROR(__xludf.DUMMYFUNCTION("""COMPUTED_VALUE"""),"Magang Kerja Perusahaan (12D3)")</f>
        <v>Magang Kerja Perusahaan (12D3)</v>
      </c>
      <c r="AA31" s="5" t="str">
        <f ca="1">IFERROR(__xludf.DUMMYFUNCTION("""COMPUTED_VALUE"""),"Manajemen Ternak Perah")</f>
        <v>Manajemen Ternak Perah</v>
      </c>
      <c r="AB31" s="5" t="str">
        <f ca="1">IFERROR(__xludf.DUMMYFUNCTION("""COMPUTED_VALUE"""),"Manajemen Ternak Potong")</f>
        <v>Manajemen Ternak Potong</v>
      </c>
      <c r="AC31" s="5" t="str">
        <f ca="1">IFERROR(__xludf.DUMMYFUNCTION("""COMPUTED_VALUE"""),"Manajemen Ternak Unggas")</f>
        <v>Manajemen Ternak Unggas</v>
      </c>
      <c r="AD31" s="5" t="str">
        <f ca="1">IFERROR(__xludf.DUMMYFUNCTION("""COMPUTED_VALUE"""),"Mikrobiologi")</f>
        <v>Mikrobiologi</v>
      </c>
      <c r="AE31" s="5" t="str">
        <f ca="1">IFERROR(__xludf.DUMMYFUNCTION("""COMPUTED_VALUE"""),"Nutrisi Ternak Ruminansia")</f>
        <v>Nutrisi Ternak Ruminansia</v>
      </c>
      <c r="AF31" s="5" t="str">
        <f ca="1">IFERROR(__xludf.DUMMYFUNCTION("""COMPUTED_VALUE"""),"Nutrisionis")</f>
        <v>Nutrisionis</v>
      </c>
      <c r="AG31" s="5" t="str">
        <f ca="1">IFERROR(__xludf.DUMMYFUNCTION("""COMPUTED_VALUE"""),"Pemasaran Ternak dan Hasil Ternak")</f>
        <v>Pemasaran Ternak dan Hasil Ternak</v>
      </c>
      <c r="AH31" s="5" t="str">
        <f ca="1">IFERROR(__xludf.DUMMYFUNCTION("""COMPUTED_VALUE"""),"Praktikum Ilmu Kesehatan Ternak")</f>
        <v>Praktikum Ilmu Kesehatan Ternak</v>
      </c>
      <c r="AI31" s="5" t="str">
        <f ca="1">IFERROR(__xludf.DUMMYFUNCTION("""COMPUTED_VALUE"""),"Praktikum Manajemen Ternak Unggas (12D1)")</f>
        <v>Praktikum Manajemen Ternak Unggas (12D1)</v>
      </c>
      <c r="AJ31" s="5" t="str">
        <f ca="1">IFERROR(__xludf.DUMMYFUNCTION("""COMPUTED_VALUE"""),"Praktikum Manajemen Ternak Unggas (12D2)")</f>
        <v>Praktikum Manajemen Ternak Unggas (12D2)</v>
      </c>
      <c r="AK31" s="5" t="str">
        <f ca="1">IFERROR(__xludf.DUMMYFUNCTION("""COMPUTED_VALUE"""),"Praktikum Bahan Pakan dan Formulasi Ransum")</f>
        <v>Praktikum Bahan Pakan dan Formulasi Ransum</v>
      </c>
      <c r="AL31" s="5" t="str">
        <f ca="1">IFERROR(__xludf.DUMMYFUNCTION("""COMPUTED_VALUE"""),"Praktikum Bioteknologi Reproduksi Ternak (12D1)")</f>
        <v>Praktikum Bioteknologi Reproduksi Ternak (12D1)</v>
      </c>
      <c r="AM31" s="5" t="str">
        <f ca="1">IFERROR(__xludf.DUMMYFUNCTION("""COMPUTED_VALUE"""),"Praktikum Bioteknologi Reproduksi Ternak (12D2)")</f>
        <v>Praktikum Bioteknologi Reproduksi Ternak (12D2)</v>
      </c>
      <c r="AN31" s="5" t="str">
        <f ca="1">IFERROR(__xludf.DUMMYFUNCTION("""COMPUTED_VALUE"""),"Praktikum Dasar Nutrisi Ternak (12D1)")</f>
        <v>Praktikum Dasar Nutrisi Ternak (12D1)</v>
      </c>
      <c r="AO31" s="5" t="str">
        <f ca="1">IFERROR(__xludf.DUMMYFUNCTION("""COMPUTED_VALUE"""),"Praktikum Dasar Nutrisi Ternak (12D2)")</f>
        <v>Praktikum Dasar Nutrisi Ternak (12D2)</v>
      </c>
      <c r="AP31" s="5" t="str">
        <f ca="1">IFERROR(__xludf.DUMMYFUNCTION("""COMPUTED_VALUE"""),"Praktikum Manajemen Ternak Perah (12D1)")</f>
        <v>Praktikum Manajemen Ternak Perah (12D1)</v>
      </c>
      <c r="AQ31" s="5" t="str">
        <f ca="1">IFERROR(__xludf.DUMMYFUNCTION("""COMPUTED_VALUE"""),"Praktikum Manajemen Ternak Perah (12D2)")</f>
        <v>Praktikum Manajemen Ternak Perah (12D2)</v>
      </c>
      <c r="AR31" s="5" t="str">
        <f ca="1">IFERROR(__xludf.DUMMYFUNCTION("""COMPUTED_VALUE"""),"Praktikum Manajemen Ternak Potong (12D1)")</f>
        <v>Praktikum Manajemen Ternak Potong (12D1)</v>
      </c>
      <c r="AS31" s="5" t="str">
        <f ca="1">IFERROR(__xludf.DUMMYFUNCTION("""COMPUTED_VALUE"""),"Praktikum Manajemen Ternak Potong(12D2)")</f>
        <v>Praktikum Manajemen Ternak Potong(12D2)</v>
      </c>
      <c r="AT31" s="5" t="str">
        <f ca="1">IFERROR(__xludf.DUMMYFUNCTION("""COMPUTED_VALUE"""),"Praktikum Mikrobiologi (12D1)")</f>
        <v>Praktikum Mikrobiologi (12D1)</v>
      </c>
      <c r="AU31" s="5" t="str">
        <f ca="1">IFERROR(__xludf.DUMMYFUNCTION("""COMPUTED_VALUE"""),"Praktikum Mikrobiologi (12D2)")</f>
        <v>Praktikum Mikrobiologi (12D2)</v>
      </c>
      <c r="AV31" s="5" t="str">
        <f ca="1">IFERROR(__xludf.DUMMYFUNCTION("""COMPUTED_VALUE"""),"Praktikum Teknologi Pengolahan Daging dan Kulit (12D1)")</f>
        <v>Praktikum Teknologi Pengolahan Daging dan Kulit (12D1)</v>
      </c>
      <c r="AW31" s="5" t="str">
        <f ca="1">IFERROR(__xludf.DUMMYFUNCTION("""COMPUTED_VALUE"""),"Praktikum Teknologi Pengolahan Daging dan Kulit (12D2)")</f>
        <v>Praktikum Teknologi Pengolahan Daging dan Kulit (12D2)</v>
      </c>
      <c r="AX31" s="5" t="str">
        <f ca="1">IFERROR(__xludf.DUMMYFUNCTION("""COMPUTED_VALUE"""),"Seminar")</f>
        <v>Seminar</v>
      </c>
      <c r="AY31" s="5" t="str">
        <f ca="1">IFERROR(__xludf.DUMMYFUNCTION("""COMPUTED_VALUE"""),"Teknologi Pakan")</f>
        <v>Teknologi Pakan</v>
      </c>
      <c r="AZ31" s="5" t="str">
        <f ca="1">IFERROR(__xludf.DUMMYFUNCTION("""COMPUTED_VALUE"""),"Teknologi Pengolahan Daging dan Kulit")</f>
        <v>Teknologi Pengolahan Daging dan Kulit</v>
      </c>
    </row>
    <row r="32" spans="2:52" ht="13.2" x14ac:dyDescent="0.25">
      <c r="B32" s="8" t="s">
        <v>42</v>
      </c>
      <c r="C32" s="9" t="s">
        <v>75</v>
      </c>
      <c r="D32" s="8" t="s">
        <v>126</v>
      </c>
      <c r="E32" s="8">
        <v>2</v>
      </c>
      <c r="F32" s="8" t="s">
        <v>131</v>
      </c>
      <c r="G32" s="10" t="s">
        <v>164</v>
      </c>
      <c r="I32" s="5" t="str">
        <f ca="1">IFERROR(__xludf.DUMMYFUNCTION("transpose(unique( filter(C$3:C$119,B$3:B$119='master data'!E37)))"),"Bahan Pakan dan Formulasi Ransum")</f>
        <v>Bahan Pakan dan Formulasi Ransum</v>
      </c>
      <c r="J32" s="5" t="str">
        <f ca="1">IFERROR(__xludf.DUMMYFUNCTION("""COMPUTED_VALUE"""),"Bioteknologi Reproduksi Ternak")</f>
        <v>Bioteknologi Reproduksi Ternak</v>
      </c>
      <c r="K32" s="5" t="str">
        <f ca="1">IFERROR(__xludf.DUMMYFUNCTION("""COMPUTED_VALUE"""),"Dasar Nutrisi Ternak")</f>
        <v>Dasar Nutrisi Ternak</v>
      </c>
      <c r="L32" s="5" t="str">
        <f ca="1">IFERROR(__xludf.DUMMYFUNCTION("""COMPUTED_VALUE"""),"Dasar Pemuliaan Ternak")</f>
        <v>Dasar Pemuliaan Ternak</v>
      </c>
      <c r="M32" s="5" t="str">
        <f ca="1">IFERROR(__xludf.DUMMYFUNCTION("""COMPUTED_VALUE"""),"Dasar Teknologi Hasil Ternak")</f>
        <v>Dasar Teknologi Hasil Ternak</v>
      </c>
      <c r="N32" s="5" t="str">
        <f ca="1">IFERROR(__xludf.DUMMYFUNCTION("""COMPUTED_VALUE"""),"Farmakologi")</f>
        <v>Farmakologi</v>
      </c>
      <c r="O32" s="5" t="str">
        <f ca="1">IFERROR(__xludf.DUMMYFUNCTION("""COMPUTED_VALUE"""),"Genetika")</f>
        <v>Genetika</v>
      </c>
      <c r="P32" s="5" t="str">
        <f ca="1">IFERROR(__xludf.DUMMYFUNCTION("""COMPUTED_VALUE"""),"Ilmu Kesehatan Ternak")</f>
        <v>Ilmu Kesehatan Ternak</v>
      </c>
      <c r="Q32" s="5" t="str">
        <f ca="1">IFERROR(__xludf.DUMMYFUNCTION("""COMPUTED_VALUE"""),"Ilmu Lingkungan Ternak dan AMDAL")</f>
        <v>Ilmu Lingkungan Ternak dan AMDAL</v>
      </c>
      <c r="R32" s="5" t="str">
        <f ca="1">IFERROR(__xludf.DUMMYFUNCTION("""COMPUTED_VALUE"""),"Inseminator")</f>
        <v>Inseminator</v>
      </c>
      <c r="S32" s="5" t="str">
        <f ca="1">IFERROR(__xludf.DUMMYFUNCTION("""COMPUTED_VALUE"""),"Kebijakan Pembangunan Peternakan")</f>
        <v>Kebijakan Pembangunan Peternakan</v>
      </c>
      <c r="T32" s="5" t="str">
        <f ca="1">IFERROR(__xludf.DUMMYFUNCTION("""COMPUTED_VALUE"""),"Kewirausahaan Lanjut")</f>
        <v>Kewirausahaan Lanjut</v>
      </c>
      <c r="U32" s="5" t="str">
        <f ca="1">IFERROR(__xludf.DUMMYFUNCTION("""COMPUTED_VALUE"""),"Kuliah Lapang II (12D1)")</f>
        <v>Kuliah Lapang II (12D1)</v>
      </c>
      <c r="V32" s="5" t="str">
        <f ca="1">IFERROR(__xludf.DUMMYFUNCTION("""COMPUTED_VALUE"""),"Kuliah Lapang II (12D2)")</f>
        <v>Kuliah Lapang II (12D2)</v>
      </c>
      <c r="W32" s="5" t="str">
        <f ca="1">IFERROR(__xludf.DUMMYFUNCTION("""COMPUTED_VALUE"""),"Kuliah Lapang Pertanian Terpadu (12D1)")</f>
        <v>Kuliah Lapang Pertanian Terpadu (12D1)</v>
      </c>
      <c r="X32" s="5" t="str">
        <f ca="1">IFERROR(__xludf.DUMMYFUNCTION("""COMPUTED_VALUE"""),"Magang Kerja Perusahaan (12D1)")</f>
        <v>Magang Kerja Perusahaan (12D1)</v>
      </c>
      <c r="Y32" s="5" t="str">
        <f ca="1">IFERROR(__xludf.DUMMYFUNCTION("""COMPUTED_VALUE"""),"Magang Kerja Perusahaan (12D2)")</f>
        <v>Magang Kerja Perusahaan (12D2)</v>
      </c>
      <c r="Z32" s="5" t="str">
        <f ca="1">IFERROR(__xludf.DUMMYFUNCTION("""COMPUTED_VALUE"""),"Magang Kerja Perusahaan (12D3)")</f>
        <v>Magang Kerja Perusahaan (12D3)</v>
      </c>
      <c r="AA32" s="5" t="str">
        <f ca="1">IFERROR(__xludf.DUMMYFUNCTION("""COMPUTED_VALUE"""),"Manajemen Ternak Perah")</f>
        <v>Manajemen Ternak Perah</v>
      </c>
      <c r="AB32" s="5" t="str">
        <f ca="1">IFERROR(__xludf.DUMMYFUNCTION("""COMPUTED_VALUE"""),"Manajemen Ternak Potong")</f>
        <v>Manajemen Ternak Potong</v>
      </c>
      <c r="AC32" s="5" t="str">
        <f ca="1">IFERROR(__xludf.DUMMYFUNCTION("""COMPUTED_VALUE"""),"Manajemen Ternak Unggas")</f>
        <v>Manajemen Ternak Unggas</v>
      </c>
      <c r="AD32" s="5" t="str">
        <f ca="1">IFERROR(__xludf.DUMMYFUNCTION("""COMPUTED_VALUE"""),"Mikrobiologi")</f>
        <v>Mikrobiologi</v>
      </c>
      <c r="AE32" s="5" t="str">
        <f ca="1">IFERROR(__xludf.DUMMYFUNCTION("""COMPUTED_VALUE"""),"Nutrisi Ternak Ruminansia")</f>
        <v>Nutrisi Ternak Ruminansia</v>
      </c>
      <c r="AF32" s="5" t="str">
        <f ca="1">IFERROR(__xludf.DUMMYFUNCTION("""COMPUTED_VALUE"""),"Nutrisionis")</f>
        <v>Nutrisionis</v>
      </c>
      <c r="AG32" s="5" t="str">
        <f ca="1">IFERROR(__xludf.DUMMYFUNCTION("""COMPUTED_VALUE"""),"Pemasaran Ternak dan Hasil Ternak")</f>
        <v>Pemasaran Ternak dan Hasil Ternak</v>
      </c>
      <c r="AH32" s="5" t="str">
        <f ca="1">IFERROR(__xludf.DUMMYFUNCTION("""COMPUTED_VALUE"""),"Praktikum Ilmu Kesehatan Ternak")</f>
        <v>Praktikum Ilmu Kesehatan Ternak</v>
      </c>
      <c r="AI32" s="5" t="str">
        <f ca="1">IFERROR(__xludf.DUMMYFUNCTION("""COMPUTED_VALUE"""),"Praktikum Manajemen Ternak Unggas (12D1)")</f>
        <v>Praktikum Manajemen Ternak Unggas (12D1)</v>
      </c>
      <c r="AJ32" s="5" t="str">
        <f ca="1">IFERROR(__xludf.DUMMYFUNCTION("""COMPUTED_VALUE"""),"Praktikum Manajemen Ternak Unggas (12D2)")</f>
        <v>Praktikum Manajemen Ternak Unggas (12D2)</v>
      </c>
      <c r="AK32" s="5" t="str">
        <f ca="1">IFERROR(__xludf.DUMMYFUNCTION("""COMPUTED_VALUE"""),"Praktikum Bahan Pakan dan Formulasi Ransum")</f>
        <v>Praktikum Bahan Pakan dan Formulasi Ransum</v>
      </c>
      <c r="AL32" s="5" t="str">
        <f ca="1">IFERROR(__xludf.DUMMYFUNCTION("""COMPUTED_VALUE"""),"Praktikum Bioteknologi Reproduksi Ternak (12D1)")</f>
        <v>Praktikum Bioteknologi Reproduksi Ternak (12D1)</v>
      </c>
      <c r="AM32" s="5" t="str">
        <f ca="1">IFERROR(__xludf.DUMMYFUNCTION("""COMPUTED_VALUE"""),"Praktikum Bioteknologi Reproduksi Ternak (12D2)")</f>
        <v>Praktikum Bioteknologi Reproduksi Ternak (12D2)</v>
      </c>
      <c r="AN32" s="5" t="str">
        <f ca="1">IFERROR(__xludf.DUMMYFUNCTION("""COMPUTED_VALUE"""),"Praktikum Dasar Nutrisi Ternak (12D1)")</f>
        <v>Praktikum Dasar Nutrisi Ternak (12D1)</v>
      </c>
      <c r="AO32" s="5" t="str">
        <f ca="1">IFERROR(__xludf.DUMMYFUNCTION("""COMPUTED_VALUE"""),"Praktikum Dasar Nutrisi Ternak (12D2)")</f>
        <v>Praktikum Dasar Nutrisi Ternak (12D2)</v>
      </c>
      <c r="AP32" s="5" t="str">
        <f ca="1">IFERROR(__xludf.DUMMYFUNCTION("""COMPUTED_VALUE"""),"Praktikum Manajemen Ternak Perah (12D1)")</f>
        <v>Praktikum Manajemen Ternak Perah (12D1)</v>
      </c>
      <c r="AQ32" s="5" t="str">
        <f ca="1">IFERROR(__xludf.DUMMYFUNCTION("""COMPUTED_VALUE"""),"Praktikum Manajemen Ternak Perah (12D2)")</f>
        <v>Praktikum Manajemen Ternak Perah (12D2)</v>
      </c>
      <c r="AR32" s="5" t="str">
        <f ca="1">IFERROR(__xludf.DUMMYFUNCTION("""COMPUTED_VALUE"""),"Praktikum Manajemen Ternak Potong (12D1)")</f>
        <v>Praktikum Manajemen Ternak Potong (12D1)</v>
      </c>
      <c r="AS32" s="5" t="str">
        <f ca="1">IFERROR(__xludf.DUMMYFUNCTION("""COMPUTED_VALUE"""),"Praktikum Manajemen Ternak Potong(12D2)")</f>
        <v>Praktikum Manajemen Ternak Potong(12D2)</v>
      </c>
      <c r="AT32" s="5" t="str">
        <f ca="1">IFERROR(__xludf.DUMMYFUNCTION("""COMPUTED_VALUE"""),"Praktikum Mikrobiologi (12D1)")</f>
        <v>Praktikum Mikrobiologi (12D1)</v>
      </c>
      <c r="AU32" s="5" t="str">
        <f ca="1">IFERROR(__xludf.DUMMYFUNCTION("""COMPUTED_VALUE"""),"Praktikum Mikrobiologi (12D2)")</f>
        <v>Praktikum Mikrobiologi (12D2)</v>
      </c>
      <c r="AV32" s="5" t="str">
        <f ca="1">IFERROR(__xludf.DUMMYFUNCTION("""COMPUTED_VALUE"""),"Praktikum Teknologi Pengolahan Daging dan Kulit (12D1)")</f>
        <v>Praktikum Teknologi Pengolahan Daging dan Kulit (12D1)</v>
      </c>
      <c r="AW32" s="5" t="str">
        <f ca="1">IFERROR(__xludf.DUMMYFUNCTION("""COMPUTED_VALUE"""),"Praktikum Teknologi Pengolahan Daging dan Kulit (12D2)")</f>
        <v>Praktikum Teknologi Pengolahan Daging dan Kulit (12D2)</v>
      </c>
      <c r="AX32" s="5" t="str">
        <f ca="1">IFERROR(__xludf.DUMMYFUNCTION("""COMPUTED_VALUE"""),"Seminar")</f>
        <v>Seminar</v>
      </c>
      <c r="AY32" s="5" t="str">
        <f ca="1">IFERROR(__xludf.DUMMYFUNCTION("""COMPUTED_VALUE"""),"Teknologi Pakan")</f>
        <v>Teknologi Pakan</v>
      </c>
      <c r="AZ32" s="5" t="str">
        <f ca="1">IFERROR(__xludf.DUMMYFUNCTION("""COMPUTED_VALUE"""),"Teknologi Pengolahan Daging dan Kulit")</f>
        <v>Teknologi Pengolahan Daging dan Kulit</v>
      </c>
    </row>
    <row r="33" spans="2:52" ht="13.2" x14ac:dyDescent="0.25">
      <c r="B33" s="8" t="s">
        <v>42</v>
      </c>
      <c r="C33" s="11" t="s">
        <v>165</v>
      </c>
      <c r="D33" s="8" t="s">
        <v>126</v>
      </c>
      <c r="E33" s="8">
        <v>2</v>
      </c>
      <c r="F33" s="8" t="s">
        <v>131</v>
      </c>
      <c r="G33" s="9" t="s">
        <v>166</v>
      </c>
      <c r="I33" s="5" t="str">
        <f ca="1">IFERROR(__xludf.DUMMYFUNCTION("transpose(unique( filter(C$3:C$119,B$3:B$119='master data'!E38)))"),"Bahan Pakan dan Formulasi Ransum")</f>
        <v>Bahan Pakan dan Formulasi Ransum</v>
      </c>
      <c r="J33" s="5" t="str">
        <f ca="1">IFERROR(__xludf.DUMMYFUNCTION("""COMPUTED_VALUE"""),"Bioteknologi Reproduksi Ternak")</f>
        <v>Bioteknologi Reproduksi Ternak</v>
      </c>
      <c r="K33" s="5" t="str">
        <f ca="1">IFERROR(__xludf.DUMMYFUNCTION("""COMPUTED_VALUE"""),"Dasar Nutrisi Ternak")</f>
        <v>Dasar Nutrisi Ternak</v>
      </c>
      <c r="L33" s="5" t="str">
        <f ca="1">IFERROR(__xludf.DUMMYFUNCTION("""COMPUTED_VALUE"""),"Dasar Pemuliaan Ternak")</f>
        <v>Dasar Pemuliaan Ternak</v>
      </c>
      <c r="M33" s="5" t="str">
        <f ca="1">IFERROR(__xludf.DUMMYFUNCTION("""COMPUTED_VALUE"""),"Dasar Teknologi Hasil Ternak")</f>
        <v>Dasar Teknologi Hasil Ternak</v>
      </c>
      <c r="N33" s="5" t="str">
        <f ca="1">IFERROR(__xludf.DUMMYFUNCTION("""COMPUTED_VALUE"""),"Farmakologi")</f>
        <v>Farmakologi</v>
      </c>
      <c r="O33" s="5" t="str">
        <f ca="1">IFERROR(__xludf.DUMMYFUNCTION("""COMPUTED_VALUE"""),"Genetika")</f>
        <v>Genetika</v>
      </c>
      <c r="P33" s="5" t="str">
        <f ca="1">IFERROR(__xludf.DUMMYFUNCTION("""COMPUTED_VALUE"""),"Ilmu Kesehatan Ternak")</f>
        <v>Ilmu Kesehatan Ternak</v>
      </c>
      <c r="Q33" s="5" t="str">
        <f ca="1">IFERROR(__xludf.DUMMYFUNCTION("""COMPUTED_VALUE"""),"Ilmu Lingkungan Ternak dan AMDAL")</f>
        <v>Ilmu Lingkungan Ternak dan AMDAL</v>
      </c>
      <c r="R33" s="5" t="str">
        <f ca="1">IFERROR(__xludf.DUMMYFUNCTION("""COMPUTED_VALUE"""),"Inseminator")</f>
        <v>Inseminator</v>
      </c>
      <c r="S33" s="5" t="str">
        <f ca="1">IFERROR(__xludf.DUMMYFUNCTION("""COMPUTED_VALUE"""),"Kebijakan Pembangunan Peternakan")</f>
        <v>Kebijakan Pembangunan Peternakan</v>
      </c>
      <c r="T33" s="5" t="str">
        <f ca="1">IFERROR(__xludf.DUMMYFUNCTION("""COMPUTED_VALUE"""),"Kewirausahaan Lanjut")</f>
        <v>Kewirausahaan Lanjut</v>
      </c>
      <c r="U33" s="5" t="str">
        <f ca="1">IFERROR(__xludf.DUMMYFUNCTION("""COMPUTED_VALUE"""),"Kuliah Lapang II (12D1)")</f>
        <v>Kuliah Lapang II (12D1)</v>
      </c>
      <c r="V33" s="5" t="str">
        <f ca="1">IFERROR(__xludf.DUMMYFUNCTION("""COMPUTED_VALUE"""),"Kuliah Lapang II (12D2)")</f>
        <v>Kuliah Lapang II (12D2)</v>
      </c>
      <c r="W33" s="5" t="str">
        <f ca="1">IFERROR(__xludf.DUMMYFUNCTION("""COMPUTED_VALUE"""),"Kuliah Lapang Pertanian Terpadu (12D1)")</f>
        <v>Kuliah Lapang Pertanian Terpadu (12D1)</v>
      </c>
      <c r="X33" s="5" t="str">
        <f ca="1">IFERROR(__xludf.DUMMYFUNCTION("""COMPUTED_VALUE"""),"Magang Kerja Perusahaan (12D1)")</f>
        <v>Magang Kerja Perusahaan (12D1)</v>
      </c>
      <c r="Y33" s="5" t="str">
        <f ca="1">IFERROR(__xludf.DUMMYFUNCTION("""COMPUTED_VALUE"""),"Magang Kerja Perusahaan (12D2)")</f>
        <v>Magang Kerja Perusahaan (12D2)</v>
      </c>
      <c r="Z33" s="5" t="str">
        <f ca="1">IFERROR(__xludf.DUMMYFUNCTION("""COMPUTED_VALUE"""),"Magang Kerja Perusahaan (12D3)")</f>
        <v>Magang Kerja Perusahaan (12D3)</v>
      </c>
      <c r="AA33" s="5" t="str">
        <f ca="1">IFERROR(__xludf.DUMMYFUNCTION("""COMPUTED_VALUE"""),"Manajemen Ternak Perah")</f>
        <v>Manajemen Ternak Perah</v>
      </c>
      <c r="AB33" s="5" t="str">
        <f ca="1">IFERROR(__xludf.DUMMYFUNCTION("""COMPUTED_VALUE"""),"Manajemen Ternak Potong")</f>
        <v>Manajemen Ternak Potong</v>
      </c>
      <c r="AC33" s="5" t="str">
        <f ca="1">IFERROR(__xludf.DUMMYFUNCTION("""COMPUTED_VALUE"""),"Manajemen Ternak Unggas")</f>
        <v>Manajemen Ternak Unggas</v>
      </c>
      <c r="AD33" s="5" t="str">
        <f ca="1">IFERROR(__xludf.DUMMYFUNCTION("""COMPUTED_VALUE"""),"Mikrobiologi")</f>
        <v>Mikrobiologi</v>
      </c>
      <c r="AE33" s="5" t="str">
        <f ca="1">IFERROR(__xludf.DUMMYFUNCTION("""COMPUTED_VALUE"""),"Nutrisi Ternak Ruminansia")</f>
        <v>Nutrisi Ternak Ruminansia</v>
      </c>
      <c r="AF33" s="5" t="str">
        <f ca="1">IFERROR(__xludf.DUMMYFUNCTION("""COMPUTED_VALUE"""),"Nutrisionis")</f>
        <v>Nutrisionis</v>
      </c>
      <c r="AG33" s="5" t="str">
        <f ca="1">IFERROR(__xludf.DUMMYFUNCTION("""COMPUTED_VALUE"""),"Pemasaran Ternak dan Hasil Ternak")</f>
        <v>Pemasaran Ternak dan Hasil Ternak</v>
      </c>
      <c r="AH33" s="5" t="str">
        <f ca="1">IFERROR(__xludf.DUMMYFUNCTION("""COMPUTED_VALUE"""),"Praktikum Ilmu Kesehatan Ternak")</f>
        <v>Praktikum Ilmu Kesehatan Ternak</v>
      </c>
      <c r="AI33" s="5" t="str">
        <f ca="1">IFERROR(__xludf.DUMMYFUNCTION("""COMPUTED_VALUE"""),"Praktikum Manajemen Ternak Unggas (12D1)")</f>
        <v>Praktikum Manajemen Ternak Unggas (12D1)</v>
      </c>
      <c r="AJ33" s="5" t="str">
        <f ca="1">IFERROR(__xludf.DUMMYFUNCTION("""COMPUTED_VALUE"""),"Praktikum Manajemen Ternak Unggas (12D2)")</f>
        <v>Praktikum Manajemen Ternak Unggas (12D2)</v>
      </c>
      <c r="AK33" s="5" t="str">
        <f ca="1">IFERROR(__xludf.DUMMYFUNCTION("""COMPUTED_VALUE"""),"Praktikum Bahan Pakan dan Formulasi Ransum")</f>
        <v>Praktikum Bahan Pakan dan Formulasi Ransum</v>
      </c>
      <c r="AL33" s="5" t="str">
        <f ca="1">IFERROR(__xludf.DUMMYFUNCTION("""COMPUTED_VALUE"""),"Praktikum Bioteknologi Reproduksi Ternak (12D1)")</f>
        <v>Praktikum Bioteknologi Reproduksi Ternak (12D1)</v>
      </c>
      <c r="AM33" s="5" t="str">
        <f ca="1">IFERROR(__xludf.DUMMYFUNCTION("""COMPUTED_VALUE"""),"Praktikum Bioteknologi Reproduksi Ternak (12D2)")</f>
        <v>Praktikum Bioteknologi Reproduksi Ternak (12D2)</v>
      </c>
      <c r="AN33" s="5" t="str">
        <f ca="1">IFERROR(__xludf.DUMMYFUNCTION("""COMPUTED_VALUE"""),"Praktikum Dasar Nutrisi Ternak (12D1)")</f>
        <v>Praktikum Dasar Nutrisi Ternak (12D1)</v>
      </c>
      <c r="AO33" s="5" t="str">
        <f ca="1">IFERROR(__xludf.DUMMYFUNCTION("""COMPUTED_VALUE"""),"Praktikum Dasar Nutrisi Ternak (12D2)")</f>
        <v>Praktikum Dasar Nutrisi Ternak (12D2)</v>
      </c>
      <c r="AP33" s="5" t="str">
        <f ca="1">IFERROR(__xludf.DUMMYFUNCTION("""COMPUTED_VALUE"""),"Praktikum Manajemen Ternak Perah (12D1)")</f>
        <v>Praktikum Manajemen Ternak Perah (12D1)</v>
      </c>
      <c r="AQ33" s="5" t="str">
        <f ca="1">IFERROR(__xludf.DUMMYFUNCTION("""COMPUTED_VALUE"""),"Praktikum Manajemen Ternak Perah (12D2)")</f>
        <v>Praktikum Manajemen Ternak Perah (12D2)</v>
      </c>
      <c r="AR33" s="5" t="str">
        <f ca="1">IFERROR(__xludf.DUMMYFUNCTION("""COMPUTED_VALUE"""),"Praktikum Manajemen Ternak Potong (12D1)")</f>
        <v>Praktikum Manajemen Ternak Potong (12D1)</v>
      </c>
      <c r="AS33" s="5" t="str">
        <f ca="1">IFERROR(__xludf.DUMMYFUNCTION("""COMPUTED_VALUE"""),"Praktikum Manajemen Ternak Potong(12D2)")</f>
        <v>Praktikum Manajemen Ternak Potong(12D2)</v>
      </c>
      <c r="AT33" s="5" t="str">
        <f ca="1">IFERROR(__xludf.DUMMYFUNCTION("""COMPUTED_VALUE"""),"Praktikum Mikrobiologi (12D1)")</f>
        <v>Praktikum Mikrobiologi (12D1)</v>
      </c>
      <c r="AU33" s="5" t="str">
        <f ca="1">IFERROR(__xludf.DUMMYFUNCTION("""COMPUTED_VALUE"""),"Praktikum Mikrobiologi (12D2)")</f>
        <v>Praktikum Mikrobiologi (12D2)</v>
      </c>
      <c r="AV33" s="5" t="str">
        <f ca="1">IFERROR(__xludf.DUMMYFUNCTION("""COMPUTED_VALUE"""),"Praktikum Teknologi Pengolahan Daging dan Kulit (12D1)")</f>
        <v>Praktikum Teknologi Pengolahan Daging dan Kulit (12D1)</v>
      </c>
      <c r="AW33" s="5" t="str">
        <f ca="1">IFERROR(__xludf.DUMMYFUNCTION("""COMPUTED_VALUE"""),"Praktikum Teknologi Pengolahan Daging dan Kulit (12D2)")</f>
        <v>Praktikum Teknologi Pengolahan Daging dan Kulit (12D2)</v>
      </c>
      <c r="AX33" s="5" t="str">
        <f ca="1">IFERROR(__xludf.DUMMYFUNCTION("""COMPUTED_VALUE"""),"Seminar")</f>
        <v>Seminar</v>
      </c>
      <c r="AY33" s="5" t="str">
        <f ca="1">IFERROR(__xludf.DUMMYFUNCTION("""COMPUTED_VALUE"""),"Teknologi Pakan")</f>
        <v>Teknologi Pakan</v>
      </c>
      <c r="AZ33" s="5" t="str">
        <f ca="1">IFERROR(__xludf.DUMMYFUNCTION("""COMPUTED_VALUE"""),"Teknologi Pengolahan Daging dan Kulit")</f>
        <v>Teknologi Pengolahan Daging dan Kulit</v>
      </c>
    </row>
    <row r="34" spans="2:52" ht="13.2" x14ac:dyDescent="0.25">
      <c r="B34" s="12" t="s">
        <v>14</v>
      </c>
      <c r="C34" s="13" t="s">
        <v>167</v>
      </c>
      <c r="D34" s="14" t="s">
        <v>126</v>
      </c>
      <c r="E34" s="12">
        <v>2</v>
      </c>
      <c r="F34" s="14" t="s">
        <v>131</v>
      </c>
      <c r="G34" s="13" t="s">
        <v>168</v>
      </c>
      <c r="I34" s="5" t="str">
        <f ca="1">IFERROR(__xludf.DUMMYFUNCTION("transpose(unique( filter(C$3:C$119,B$3:B$119='master data'!E39)))"),"Bahan Pakan dan Formulasi Ransum")</f>
        <v>Bahan Pakan dan Formulasi Ransum</v>
      </c>
      <c r="J34" s="5" t="str">
        <f ca="1">IFERROR(__xludf.DUMMYFUNCTION("""COMPUTED_VALUE"""),"Bioteknologi Reproduksi Ternak")</f>
        <v>Bioteknologi Reproduksi Ternak</v>
      </c>
      <c r="K34" s="5" t="str">
        <f ca="1">IFERROR(__xludf.DUMMYFUNCTION("""COMPUTED_VALUE"""),"Dasar Nutrisi Ternak")</f>
        <v>Dasar Nutrisi Ternak</v>
      </c>
      <c r="L34" s="5" t="str">
        <f ca="1">IFERROR(__xludf.DUMMYFUNCTION("""COMPUTED_VALUE"""),"Dasar Pemuliaan Ternak")</f>
        <v>Dasar Pemuliaan Ternak</v>
      </c>
      <c r="M34" s="5" t="str">
        <f ca="1">IFERROR(__xludf.DUMMYFUNCTION("""COMPUTED_VALUE"""),"Dasar Teknologi Hasil Ternak")</f>
        <v>Dasar Teknologi Hasil Ternak</v>
      </c>
      <c r="N34" s="5" t="str">
        <f ca="1">IFERROR(__xludf.DUMMYFUNCTION("""COMPUTED_VALUE"""),"Farmakologi")</f>
        <v>Farmakologi</v>
      </c>
      <c r="O34" s="5" t="str">
        <f ca="1">IFERROR(__xludf.DUMMYFUNCTION("""COMPUTED_VALUE"""),"Genetika")</f>
        <v>Genetika</v>
      </c>
      <c r="P34" s="5" t="str">
        <f ca="1">IFERROR(__xludf.DUMMYFUNCTION("""COMPUTED_VALUE"""),"Ilmu Kesehatan Ternak")</f>
        <v>Ilmu Kesehatan Ternak</v>
      </c>
      <c r="Q34" s="5" t="str">
        <f ca="1">IFERROR(__xludf.DUMMYFUNCTION("""COMPUTED_VALUE"""),"Ilmu Lingkungan Ternak dan AMDAL")</f>
        <v>Ilmu Lingkungan Ternak dan AMDAL</v>
      </c>
      <c r="R34" s="5" t="str">
        <f ca="1">IFERROR(__xludf.DUMMYFUNCTION("""COMPUTED_VALUE"""),"Inseminator")</f>
        <v>Inseminator</v>
      </c>
      <c r="S34" s="5" t="str">
        <f ca="1">IFERROR(__xludf.DUMMYFUNCTION("""COMPUTED_VALUE"""),"Kebijakan Pembangunan Peternakan")</f>
        <v>Kebijakan Pembangunan Peternakan</v>
      </c>
      <c r="T34" s="5" t="str">
        <f ca="1">IFERROR(__xludf.DUMMYFUNCTION("""COMPUTED_VALUE"""),"Kewirausahaan Lanjut")</f>
        <v>Kewirausahaan Lanjut</v>
      </c>
      <c r="U34" s="5" t="str">
        <f ca="1">IFERROR(__xludf.DUMMYFUNCTION("""COMPUTED_VALUE"""),"Kuliah Lapang II (12D1)")</f>
        <v>Kuliah Lapang II (12D1)</v>
      </c>
      <c r="V34" s="5" t="str">
        <f ca="1">IFERROR(__xludf.DUMMYFUNCTION("""COMPUTED_VALUE"""),"Kuliah Lapang II (12D2)")</f>
        <v>Kuliah Lapang II (12D2)</v>
      </c>
      <c r="W34" s="5" t="str">
        <f ca="1">IFERROR(__xludf.DUMMYFUNCTION("""COMPUTED_VALUE"""),"Kuliah Lapang Pertanian Terpadu (12D1)")</f>
        <v>Kuliah Lapang Pertanian Terpadu (12D1)</v>
      </c>
      <c r="X34" s="5" t="str">
        <f ca="1">IFERROR(__xludf.DUMMYFUNCTION("""COMPUTED_VALUE"""),"Magang Kerja Perusahaan (12D1)")</f>
        <v>Magang Kerja Perusahaan (12D1)</v>
      </c>
      <c r="Y34" s="5" t="str">
        <f ca="1">IFERROR(__xludf.DUMMYFUNCTION("""COMPUTED_VALUE"""),"Magang Kerja Perusahaan (12D2)")</f>
        <v>Magang Kerja Perusahaan (12D2)</v>
      </c>
      <c r="Z34" s="5" t="str">
        <f ca="1">IFERROR(__xludf.DUMMYFUNCTION("""COMPUTED_VALUE"""),"Magang Kerja Perusahaan (12D3)")</f>
        <v>Magang Kerja Perusahaan (12D3)</v>
      </c>
      <c r="AA34" s="5" t="str">
        <f ca="1">IFERROR(__xludf.DUMMYFUNCTION("""COMPUTED_VALUE"""),"Manajemen Ternak Perah")</f>
        <v>Manajemen Ternak Perah</v>
      </c>
      <c r="AB34" s="5" t="str">
        <f ca="1">IFERROR(__xludf.DUMMYFUNCTION("""COMPUTED_VALUE"""),"Manajemen Ternak Potong")</f>
        <v>Manajemen Ternak Potong</v>
      </c>
      <c r="AC34" s="5" t="str">
        <f ca="1">IFERROR(__xludf.DUMMYFUNCTION("""COMPUTED_VALUE"""),"Manajemen Ternak Unggas")</f>
        <v>Manajemen Ternak Unggas</v>
      </c>
      <c r="AD34" s="5" t="str">
        <f ca="1">IFERROR(__xludf.DUMMYFUNCTION("""COMPUTED_VALUE"""),"Mikrobiologi")</f>
        <v>Mikrobiologi</v>
      </c>
      <c r="AE34" s="5" t="str">
        <f ca="1">IFERROR(__xludf.DUMMYFUNCTION("""COMPUTED_VALUE"""),"Nutrisi Ternak Ruminansia")</f>
        <v>Nutrisi Ternak Ruminansia</v>
      </c>
      <c r="AF34" s="5" t="str">
        <f ca="1">IFERROR(__xludf.DUMMYFUNCTION("""COMPUTED_VALUE"""),"Nutrisionis")</f>
        <v>Nutrisionis</v>
      </c>
      <c r="AG34" s="5" t="str">
        <f ca="1">IFERROR(__xludf.DUMMYFUNCTION("""COMPUTED_VALUE"""),"Pemasaran Ternak dan Hasil Ternak")</f>
        <v>Pemasaran Ternak dan Hasil Ternak</v>
      </c>
      <c r="AH34" s="5" t="str">
        <f ca="1">IFERROR(__xludf.DUMMYFUNCTION("""COMPUTED_VALUE"""),"Praktikum Ilmu Kesehatan Ternak")</f>
        <v>Praktikum Ilmu Kesehatan Ternak</v>
      </c>
      <c r="AI34" s="5" t="str">
        <f ca="1">IFERROR(__xludf.DUMMYFUNCTION("""COMPUTED_VALUE"""),"Praktikum Manajemen Ternak Unggas (12D1)")</f>
        <v>Praktikum Manajemen Ternak Unggas (12D1)</v>
      </c>
      <c r="AJ34" s="5" t="str">
        <f ca="1">IFERROR(__xludf.DUMMYFUNCTION("""COMPUTED_VALUE"""),"Praktikum Manajemen Ternak Unggas (12D2)")</f>
        <v>Praktikum Manajemen Ternak Unggas (12D2)</v>
      </c>
      <c r="AK34" s="5" t="str">
        <f ca="1">IFERROR(__xludf.DUMMYFUNCTION("""COMPUTED_VALUE"""),"Praktikum Bahan Pakan dan Formulasi Ransum")</f>
        <v>Praktikum Bahan Pakan dan Formulasi Ransum</v>
      </c>
      <c r="AL34" s="5" t="str">
        <f ca="1">IFERROR(__xludf.DUMMYFUNCTION("""COMPUTED_VALUE"""),"Praktikum Bioteknologi Reproduksi Ternak (12D1)")</f>
        <v>Praktikum Bioteknologi Reproduksi Ternak (12D1)</v>
      </c>
      <c r="AM34" s="5" t="str">
        <f ca="1">IFERROR(__xludf.DUMMYFUNCTION("""COMPUTED_VALUE"""),"Praktikum Bioteknologi Reproduksi Ternak (12D2)")</f>
        <v>Praktikum Bioteknologi Reproduksi Ternak (12D2)</v>
      </c>
      <c r="AN34" s="5" t="str">
        <f ca="1">IFERROR(__xludf.DUMMYFUNCTION("""COMPUTED_VALUE"""),"Praktikum Dasar Nutrisi Ternak (12D1)")</f>
        <v>Praktikum Dasar Nutrisi Ternak (12D1)</v>
      </c>
      <c r="AO34" s="5" t="str">
        <f ca="1">IFERROR(__xludf.DUMMYFUNCTION("""COMPUTED_VALUE"""),"Praktikum Dasar Nutrisi Ternak (12D2)")</f>
        <v>Praktikum Dasar Nutrisi Ternak (12D2)</v>
      </c>
      <c r="AP34" s="5" t="str">
        <f ca="1">IFERROR(__xludf.DUMMYFUNCTION("""COMPUTED_VALUE"""),"Praktikum Manajemen Ternak Perah (12D1)")</f>
        <v>Praktikum Manajemen Ternak Perah (12D1)</v>
      </c>
      <c r="AQ34" s="5" t="str">
        <f ca="1">IFERROR(__xludf.DUMMYFUNCTION("""COMPUTED_VALUE"""),"Praktikum Manajemen Ternak Perah (12D2)")</f>
        <v>Praktikum Manajemen Ternak Perah (12D2)</v>
      </c>
      <c r="AR34" s="5" t="str">
        <f ca="1">IFERROR(__xludf.DUMMYFUNCTION("""COMPUTED_VALUE"""),"Praktikum Manajemen Ternak Potong (12D1)")</f>
        <v>Praktikum Manajemen Ternak Potong (12D1)</v>
      </c>
      <c r="AS34" s="5" t="str">
        <f ca="1">IFERROR(__xludf.DUMMYFUNCTION("""COMPUTED_VALUE"""),"Praktikum Manajemen Ternak Potong(12D2)")</f>
        <v>Praktikum Manajemen Ternak Potong(12D2)</v>
      </c>
      <c r="AT34" s="5" t="str">
        <f ca="1">IFERROR(__xludf.DUMMYFUNCTION("""COMPUTED_VALUE"""),"Praktikum Mikrobiologi (12D1)")</f>
        <v>Praktikum Mikrobiologi (12D1)</v>
      </c>
      <c r="AU34" s="5" t="str">
        <f ca="1">IFERROR(__xludf.DUMMYFUNCTION("""COMPUTED_VALUE"""),"Praktikum Mikrobiologi (12D2)")</f>
        <v>Praktikum Mikrobiologi (12D2)</v>
      </c>
      <c r="AV34" s="5" t="str">
        <f ca="1">IFERROR(__xludf.DUMMYFUNCTION("""COMPUTED_VALUE"""),"Praktikum Teknologi Pengolahan Daging dan Kulit (12D1)")</f>
        <v>Praktikum Teknologi Pengolahan Daging dan Kulit (12D1)</v>
      </c>
      <c r="AW34" s="5" t="str">
        <f ca="1">IFERROR(__xludf.DUMMYFUNCTION("""COMPUTED_VALUE"""),"Praktikum Teknologi Pengolahan Daging dan Kulit (12D2)")</f>
        <v>Praktikum Teknologi Pengolahan Daging dan Kulit (12D2)</v>
      </c>
      <c r="AX34" s="5" t="str">
        <f ca="1">IFERROR(__xludf.DUMMYFUNCTION("""COMPUTED_VALUE"""),"Seminar")</f>
        <v>Seminar</v>
      </c>
      <c r="AY34" s="5" t="str">
        <f ca="1">IFERROR(__xludf.DUMMYFUNCTION("""COMPUTED_VALUE"""),"Teknologi Pakan")</f>
        <v>Teknologi Pakan</v>
      </c>
      <c r="AZ34" s="5" t="str">
        <f ca="1">IFERROR(__xludf.DUMMYFUNCTION("""COMPUTED_VALUE"""),"Teknologi Pengolahan Daging dan Kulit")</f>
        <v>Teknologi Pengolahan Daging dan Kulit</v>
      </c>
    </row>
    <row r="35" spans="2:52" ht="13.2" x14ac:dyDescent="0.25">
      <c r="B35" s="12" t="s">
        <v>14</v>
      </c>
      <c r="C35" s="13" t="s">
        <v>98</v>
      </c>
      <c r="D35" s="14" t="s">
        <v>133</v>
      </c>
      <c r="E35" s="14">
        <v>2</v>
      </c>
      <c r="F35" s="14" t="s">
        <v>131</v>
      </c>
      <c r="G35" s="13" t="s">
        <v>169</v>
      </c>
      <c r="I35" s="5" t="str">
        <f ca="1">IFERROR(__xludf.DUMMYFUNCTION("transpose(unique( filter(C$3:C$119,B$3:B$119='master data'!E40)))"),"Praktikum Analisis Data Statistik")</f>
        <v>Praktikum Analisis Data Statistik</v>
      </c>
      <c r="J35" s="5" t="str">
        <f ca="1">IFERROR(__xludf.DUMMYFUNCTION("""COMPUTED_VALUE"""),"Pengetahuan Bahan")</f>
        <v>Pengetahuan Bahan</v>
      </c>
      <c r="K35" s="5" t="str">
        <f ca="1">IFERROR(__xludf.DUMMYFUNCTION("""COMPUTED_VALUE"""),"Metode Ilmiah")</f>
        <v>Metode Ilmiah</v>
      </c>
      <c r="L35" s="5" t="str">
        <f ca="1">IFERROR(__xludf.DUMMYFUNCTION("""COMPUTED_VALUE"""),"Rancangan Percobaan")</f>
        <v>Rancangan Percobaan</v>
      </c>
      <c r="M35" s="5" t="str">
        <f ca="1">IFERROR(__xludf.DUMMYFUNCTION("""COMPUTED_VALUE"""),"Ekonomi Teknik")</f>
        <v>Ekonomi Teknik</v>
      </c>
      <c r="N35" s="5" t="str">
        <f ca="1">IFERROR(__xludf.DUMMYFUNCTION("""COMPUTED_VALUE"""),"Teknik Proses Pangan 1")</f>
        <v>Teknik Proses Pangan 1</v>
      </c>
      <c r="O35" s="5" t="str">
        <f ca="1">IFERROR(__xludf.DUMMYFUNCTION("""COMPUTED_VALUE"""),"Perancangan Unit Pengolahan")</f>
        <v>Perancangan Unit Pengolahan</v>
      </c>
      <c r="P35" s="5" t="str">
        <f ca="1">IFERROR(__xludf.DUMMYFUNCTION("""COMPUTED_VALUE"""),"Industri Jasa Boga dan Bakery")</f>
        <v>Industri Jasa Boga dan Bakery</v>
      </c>
      <c r="Q35" s="5" t="str">
        <f ca="1">IFERROR(__xludf.DUMMYFUNCTION("""COMPUTED_VALUE"""),"Praktikum Kimia Dasar")</f>
        <v>Praktikum Kimia Dasar</v>
      </c>
      <c r="R35" s="5" t="str">
        <f ca="1">IFERROR(__xludf.DUMMYFUNCTION("""COMPUTED_VALUE"""),"Teknologi Pengawetan")</f>
        <v>Teknologi Pengawetan</v>
      </c>
      <c r="S35" s="5" t="str">
        <f ca="1">IFERROR(__xludf.DUMMYFUNCTION("""COMPUTED_VALUE"""),"Kimia Analit")</f>
        <v>Kimia Analit</v>
      </c>
      <c r="T35" s="5" t="str">
        <f ca="1">IFERROR(__xludf.DUMMYFUNCTION("""COMPUTED_VALUE"""),"Kimia Dasar II (Organik)")</f>
        <v>Kimia Dasar II (Organik)</v>
      </c>
      <c r="U35" s="5" t="str">
        <f ca="1">IFERROR(__xludf.DUMMYFUNCTION("""COMPUTED_VALUE"""),"Kuliah Lapang Pertanian Terpadu 12D3")</f>
        <v>Kuliah Lapang Pertanian Terpadu 12D3</v>
      </c>
      <c r="V35" s="5" t="str">
        <f ca="1">IFERROR(__xludf.DUMMYFUNCTION("""COMPUTED_VALUE"""),"Kuliah Lapang II")</f>
        <v>Kuliah Lapang II</v>
      </c>
      <c r="W35" s="5" t="str">
        <f ca="1">IFERROR(__xludf.DUMMYFUNCTION("""COMPUTED_VALUE"""),"Praktikum Pengendalian Proses dan Mutu")</f>
        <v>Praktikum Pengendalian Proses dan Mutu</v>
      </c>
      <c r="X35" s="5" t="str">
        <f ca="1">IFERROR(__xludf.DUMMYFUNCTION("""COMPUTED_VALUE"""),"Praktikum Mikrobiologi Umum")</f>
        <v>Praktikum Mikrobiologi Umum</v>
      </c>
      <c r="Y35" s="5" t="str">
        <f ca="1">IFERROR(__xludf.DUMMYFUNCTION("""COMPUTED_VALUE"""),"Praktikum Bahasa Inggris")</f>
        <v>Praktikum Bahasa Inggris</v>
      </c>
      <c r="Z35" s="5" t="str">
        <f ca="1">IFERROR(__xludf.DUMMYFUNCTION("""COMPUTED_VALUE"""),"Praktikum Analisis Pangan")</f>
        <v>Praktikum Analisis Pangan</v>
      </c>
      <c r="AA35" s="5" t="str">
        <f ca="1">IFERROR(__xludf.DUMMYFUNCTION("""COMPUTED_VALUE"""),"Analisis Pangan")</f>
        <v>Analisis Pangan</v>
      </c>
      <c r="AB35" s="5" t="str">
        <f ca="1">IFERROR(__xludf.DUMMYFUNCTION("""COMPUTED_VALUE"""),"Penjaminan Mutu Pangan")</f>
        <v>Penjaminan Mutu Pangan</v>
      </c>
      <c r="AC35" s="5" t="str">
        <f ca="1">IFERROR(__xludf.DUMMYFUNCTION("""COMPUTED_VALUE"""),"Mikrobiologi Umum")</f>
        <v>Mikrobiologi Umum</v>
      </c>
      <c r="AD35" s="5" t="str">
        <f ca="1">IFERROR(__xludf.DUMMYFUNCTION("""COMPUTED_VALUE"""),"Praktikum Pengetahuan Bahan")</f>
        <v>Praktikum Pengetahuan Bahan</v>
      </c>
      <c r="AE35" s="5" t="str">
        <f ca="1">IFERROR(__xludf.DUMMYFUNCTION("""COMPUTED_VALUE"""),"Komunikasi Ilmiah")</f>
        <v>Komunikasi Ilmiah</v>
      </c>
      <c r="AF35" s="5" t="str">
        <f ca="1">IFERROR(__xludf.DUMMYFUNCTION("""COMPUTED_VALUE"""),"Teknologi Pengolahan Susu dan Telur")</f>
        <v>Teknologi Pengolahan Susu dan Telur</v>
      </c>
      <c r="AG35" s="5" t="str">
        <f ca="1">IFERROR(__xludf.DUMMYFUNCTION("""COMPUTED_VALUE"""),"Penilaian Inderawi")</f>
        <v>Penilaian Inderawi</v>
      </c>
      <c r="AH35" s="5" t="str">
        <f ca="1">IFERROR(__xludf.DUMMYFUNCTION("""COMPUTED_VALUE"""),"Standarisasi Mutu dan Legislasi Produk Pangan")</f>
        <v>Standarisasi Mutu dan Legislasi Produk Pangan</v>
      </c>
      <c r="AI35" s="5" t="str">
        <f ca="1">IFERROR(__xludf.DUMMYFUNCTION("""COMPUTED_VALUE"""),"Praktikum Penilaian Inderawi")</f>
        <v>Praktikum Penilaian Inderawi</v>
      </c>
      <c r="AJ35" s="5" t="str">
        <f ca="1">IFERROR(__xludf.DUMMYFUNCTION("""COMPUTED_VALUE"""),"Pengemasan, Penyimpanan dan Penggudangan")</f>
        <v>Pengemasan, Penyimpanan dan Penggudangan</v>
      </c>
      <c r="AK35" s="5" t="str">
        <f ca="1">IFERROR(__xludf.DUMMYFUNCTION("""COMPUTED_VALUE"""),"TP Teh dan Minuman Penyegar")</f>
        <v>TP Teh dan Minuman Penyegar</v>
      </c>
      <c r="AL35" s="5" t="str">
        <f ca="1">IFERROR(__xludf.DUMMYFUNCTION("""COMPUTED_VALUE"""),"English For Food Science and Communication")</f>
        <v>English For Food Science and Communication</v>
      </c>
      <c r="AM35" s="5" t="str">
        <f ca="1">IFERROR(__xludf.DUMMYFUNCTION("""COMPUTED_VALUE"""),"Artificial Intelligence for Food Technology")</f>
        <v>Artificial Intelligence for Food Technology</v>
      </c>
    </row>
    <row r="36" spans="2:52" ht="13.2" x14ac:dyDescent="0.25">
      <c r="B36" s="12" t="s">
        <v>14</v>
      </c>
      <c r="C36" s="13" t="s">
        <v>170</v>
      </c>
      <c r="D36" s="14" t="s">
        <v>130</v>
      </c>
      <c r="E36" s="12">
        <v>2</v>
      </c>
      <c r="F36" s="14" t="s">
        <v>131</v>
      </c>
      <c r="G36" s="13" t="s">
        <v>171</v>
      </c>
      <c r="I36" s="5" t="str">
        <f ca="1">IFERROR(__xludf.DUMMYFUNCTION("transpose(unique( filter(C$3:C$119,B$3:B$119='master data'!E41)))"),"Agribisnis")</f>
        <v>Agribisnis</v>
      </c>
      <c r="J36" s="5" t="str">
        <f ca="1">IFERROR(__xludf.DUMMYFUNCTION("""COMPUTED_VALUE"""),"Agroklimatologi")</f>
        <v>Agroklimatologi</v>
      </c>
      <c r="K36" s="5" t="str">
        <f ca="1">IFERROR(__xludf.DUMMYFUNCTION("""COMPUTED_VALUE"""),"Agroteknologi Serealia dan Umbi")</f>
        <v>Agroteknologi Serealia dan Umbi</v>
      </c>
      <c r="L36" s="5" t="str">
        <f ca="1">IFERROR(__xludf.DUMMYFUNCTION("""COMPUTED_VALUE"""),"Agroteknologi Tanaman Perkebunan")</f>
        <v>Agroteknologi Tanaman Perkebunan</v>
      </c>
      <c r="M36" s="5" t="str">
        <f ca="1">IFERROR(__xludf.DUMMYFUNCTION("""COMPUTED_VALUE"""),"Biokimia Tanaman")</f>
        <v>Biokimia Tanaman</v>
      </c>
      <c r="N36" s="5" t="str">
        <f ca="1">IFERROR(__xludf.DUMMYFUNCTION("""COMPUTED_VALUE"""),"Fisiologi Tanaman")</f>
        <v>Fisiologi Tanaman</v>
      </c>
      <c r="O36" s="5" t="str">
        <f ca="1">IFERROR(__xludf.DUMMYFUNCTION("""COMPUTED_VALUE"""),"Ilmu Hama, Penyakit dan Gulma")</f>
        <v>Ilmu Hama, Penyakit dan Gulma</v>
      </c>
      <c r="P36" s="5" t="str">
        <f ca="1">IFERROR(__xludf.DUMMYFUNCTION("""COMPUTED_VALUE"""),"Kesuburan Tanah")</f>
        <v>Kesuburan Tanah</v>
      </c>
      <c r="Q36" s="5" t="str">
        <f ca="1">IFERROR(__xludf.DUMMYFUNCTION("""COMPUTED_VALUE"""),"Kolokium")</f>
        <v>Kolokium</v>
      </c>
      <c r="R36" s="5" t="str">
        <f ca="1">IFERROR(__xludf.DUMMYFUNCTION("""COMPUTED_VALUE"""),"Komunikasi Pertanian")</f>
        <v>Komunikasi Pertanian</v>
      </c>
      <c r="S36" s="5" t="str">
        <f ca="1">IFERROR(__xludf.DUMMYFUNCTION("""COMPUTED_VALUE"""),"Konservasi Tanah dan Air")</f>
        <v>Konservasi Tanah dan Air</v>
      </c>
      <c r="T36" s="5" t="str">
        <f ca="1">IFERROR(__xludf.DUMMYFUNCTION("""COMPUTED_VALUE"""),"Kuliah Lapang Pertanian Terpadu (12D2)")</f>
        <v>Kuliah Lapang Pertanian Terpadu (12D2)</v>
      </c>
      <c r="U36" s="5" t="str">
        <f ca="1">IFERROR(__xludf.DUMMYFUNCTION("""COMPUTED_VALUE"""),"Metode Penelitian Survey")</f>
        <v>Metode Penelitian Survey</v>
      </c>
      <c r="V36" s="5" t="str">
        <f ca="1">IFERROR(__xludf.DUMMYFUNCTION("""COMPUTED_VALUE"""),"Mikrobiologi Pertanian")</f>
        <v>Mikrobiologi Pertanian</v>
      </c>
      <c r="W36" s="5" t="str">
        <f ca="1">IFERROR(__xludf.DUMMYFUNCTION("""COMPUTED_VALUE"""),"Pemuliaan Tanaman")</f>
        <v>Pemuliaan Tanaman</v>
      </c>
      <c r="X36" s="5" t="str">
        <f ca="1">IFERROR(__xludf.DUMMYFUNCTION("""COMPUTED_VALUE"""),"Pengelolaan Hama Terpadu")</f>
        <v>Pengelolaan Hama Terpadu</v>
      </c>
      <c r="Y36" s="5" t="str">
        <f ca="1">IFERROR(__xludf.DUMMYFUNCTION("""COMPUTED_VALUE"""),"Pengelolaan Air")</f>
        <v>Pengelolaan Air</v>
      </c>
      <c r="Z36" s="5" t="str">
        <f ca="1">IFERROR(__xludf.DUMMYFUNCTION("""COMPUTED_VALUE"""),"Perbanyakan Vegetatif")</f>
        <v>Perbanyakan Vegetatif</v>
      </c>
      <c r="AA36" s="5" t="str">
        <f ca="1">IFERROR(__xludf.DUMMYFUNCTION("""COMPUTED_VALUE"""),"Praktek Kerja (12D1)")</f>
        <v>Praktek Kerja (12D1)</v>
      </c>
      <c r="AB36" s="5" t="str">
        <f ca="1">IFERROR(__xludf.DUMMYFUNCTION("""COMPUTED_VALUE"""),"Praktek Kerja (12D2)")</f>
        <v>Praktek Kerja (12D2)</v>
      </c>
      <c r="AC36" s="5" t="str">
        <f ca="1">IFERROR(__xludf.DUMMYFUNCTION("""COMPUTED_VALUE"""),"Praktikum Agroklimatologi")</f>
        <v>Praktikum Agroklimatologi</v>
      </c>
      <c r="AD36" s="5" t="str">
        <f ca="1">IFERROR(__xludf.DUMMYFUNCTION("""COMPUTED_VALUE"""),"Praktikum Agroteknologi Tanaman Perkebunan")</f>
        <v>Praktikum Agroteknologi Tanaman Perkebunan</v>
      </c>
      <c r="AE36" s="5" t="str">
        <f ca="1">IFERROR(__xludf.DUMMYFUNCTION("""COMPUTED_VALUE"""),"Praktikum Biokimia Tanaman")</f>
        <v>Praktikum Biokimia Tanaman</v>
      </c>
      <c r="AF36" s="5" t="str">
        <f ca="1">IFERROR(__xludf.DUMMYFUNCTION("""COMPUTED_VALUE"""),"Praktikum Fisiologi Tanaman")</f>
        <v>Praktikum Fisiologi Tanaman</v>
      </c>
      <c r="AG36" s="5" t="str">
        <f ca="1">IFERROR(__xludf.DUMMYFUNCTION("""COMPUTED_VALUE"""),"Praktikum Ilmu Hama, Penyakit dan Gulma")</f>
        <v>Praktikum Ilmu Hama, Penyakit dan Gulma</v>
      </c>
      <c r="AH36" s="5" t="str">
        <f ca="1">IFERROR(__xludf.DUMMYFUNCTION("""COMPUTED_VALUE"""),"Praktikum Kesuburan Tanah")</f>
        <v>Praktikum Kesuburan Tanah</v>
      </c>
      <c r="AI36" s="5" t="str">
        <f ca="1">IFERROR(__xludf.DUMMYFUNCTION("""COMPUTED_VALUE"""),"Praktikum Komunikasi Pertanian")</f>
        <v>Praktikum Komunikasi Pertanian</v>
      </c>
      <c r="AJ36" s="5" t="str">
        <f ca="1">IFERROR(__xludf.DUMMYFUNCTION("""COMPUTED_VALUE"""),"Praktikum Mikrobiologi Pertanian")</f>
        <v>Praktikum Mikrobiologi Pertanian</v>
      </c>
      <c r="AK36" s="5" t="str">
        <f ca="1">IFERROR(__xludf.DUMMYFUNCTION("""COMPUTED_VALUE"""),"Praktikum Pemuliaan Tanaman")</f>
        <v>Praktikum Pemuliaan Tanaman</v>
      </c>
      <c r="AL36" s="5" t="str">
        <f ca="1">IFERROR(__xludf.DUMMYFUNCTION("""COMPUTED_VALUE"""),"Praktikum Pengelolaan Air")</f>
        <v>Praktikum Pengelolaan Air</v>
      </c>
      <c r="AM36" s="5" t="str">
        <f ca="1">IFERROR(__xludf.DUMMYFUNCTION("""COMPUTED_VALUE"""),"Praktikum Pengelolaan Hama Terpadu")</f>
        <v>Praktikum Pengelolaan Hama Terpadu</v>
      </c>
      <c r="AN36" s="5" t="str">
        <f ca="1">IFERROR(__xludf.DUMMYFUNCTION("""COMPUTED_VALUE"""),"Praktikum Perbanyakan Vegetatif")</f>
        <v>Praktikum Perbanyakan Vegetatif</v>
      </c>
      <c r="AO36" s="5" t="str">
        <f ca="1">IFERROR(__xludf.DUMMYFUNCTION("""COMPUTED_VALUE"""),"Praktikum Teknologi Benih")</f>
        <v>Praktikum Teknologi Benih</v>
      </c>
      <c r="AP36" s="5" t="str">
        <f ca="1">IFERROR(__xludf.DUMMYFUNCTION("""COMPUTED_VALUE"""),"Sosiologi Pertanian")</f>
        <v>Sosiologi Pertanian</v>
      </c>
      <c r="AQ36" s="5" t="str">
        <f ca="1">IFERROR(__xludf.DUMMYFUNCTION("""COMPUTED_VALUE"""),"Teknologi Benih")</f>
        <v>Teknologi Benih</v>
      </c>
    </row>
    <row r="37" spans="2:52" ht="13.2" x14ac:dyDescent="0.25">
      <c r="B37" s="12" t="s">
        <v>14</v>
      </c>
      <c r="C37" s="13" t="s">
        <v>82</v>
      </c>
      <c r="D37" s="14" t="s">
        <v>133</v>
      </c>
      <c r="E37" s="14">
        <v>2</v>
      </c>
      <c r="F37" s="14" t="s">
        <v>131</v>
      </c>
      <c r="G37" s="13" t="s">
        <v>169</v>
      </c>
      <c r="I37" s="5" t="str">
        <f ca="1">IFERROR(__xludf.DUMMYFUNCTION("transpose(unique( filter(C$3:C$119,B$3:B$119='master data'!E42)))"),"Agribisnis")</f>
        <v>Agribisnis</v>
      </c>
      <c r="J37" s="5" t="str">
        <f ca="1">IFERROR(__xludf.DUMMYFUNCTION("""COMPUTED_VALUE"""),"Agroklimatologi")</f>
        <v>Agroklimatologi</v>
      </c>
      <c r="K37" s="5" t="str">
        <f ca="1">IFERROR(__xludf.DUMMYFUNCTION("""COMPUTED_VALUE"""),"Agroteknologi Serealia dan Umbi")</f>
        <v>Agroteknologi Serealia dan Umbi</v>
      </c>
      <c r="L37" s="5" t="str">
        <f ca="1">IFERROR(__xludf.DUMMYFUNCTION("""COMPUTED_VALUE"""),"Agroteknologi Tanaman Perkebunan")</f>
        <v>Agroteknologi Tanaman Perkebunan</v>
      </c>
      <c r="M37" s="5" t="str">
        <f ca="1">IFERROR(__xludf.DUMMYFUNCTION("""COMPUTED_VALUE"""),"Biokimia Tanaman")</f>
        <v>Biokimia Tanaman</v>
      </c>
      <c r="N37" s="5" t="str">
        <f ca="1">IFERROR(__xludf.DUMMYFUNCTION("""COMPUTED_VALUE"""),"Fisiologi Tanaman")</f>
        <v>Fisiologi Tanaman</v>
      </c>
      <c r="O37" s="5" t="str">
        <f ca="1">IFERROR(__xludf.DUMMYFUNCTION("""COMPUTED_VALUE"""),"Ilmu Hama, Penyakit dan Gulma")</f>
        <v>Ilmu Hama, Penyakit dan Gulma</v>
      </c>
      <c r="P37" s="5" t="str">
        <f ca="1">IFERROR(__xludf.DUMMYFUNCTION("""COMPUTED_VALUE"""),"Kesuburan Tanah")</f>
        <v>Kesuburan Tanah</v>
      </c>
      <c r="Q37" s="5" t="str">
        <f ca="1">IFERROR(__xludf.DUMMYFUNCTION("""COMPUTED_VALUE"""),"Kolokium")</f>
        <v>Kolokium</v>
      </c>
      <c r="R37" s="5" t="str">
        <f ca="1">IFERROR(__xludf.DUMMYFUNCTION("""COMPUTED_VALUE"""),"Komunikasi Pertanian")</f>
        <v>Komunikasi Pertanian</v>
      </c>
      <c r="S37" s="5" t="str">
        <f ca="1">IFERROR(__xludf.DUMMYFUNCTION("""COMPUTED_VALUE"""),"Konservasi Tanah dan Air")</f>
        <v>Konservasi Tanah dan Air</v>
      </c>
      <c r="T37" s="5" t="str">
        <f ca="1">IFERROR(__xludf.DUMMYFUNCTION("""COMPUTED_VALUE"""),"Kuliah Lapang Pertanian Terpadu (12D2)")</f>
        <v>Kuliah Lapang Pertanian Terpadu (12D2)</v>
      </c>
      <c r="U37" s="5" t="str">
        <f ca="1">IFERROR(__xludf.DUMMYFUNCTION("""COMPUTED_VALUE"""),"Metode Penelitian Survey")</f>
        <v>Metode Penelitian Survey</v>
      </c>
      <c r="V37" s="5" t="str">
        <f ca="1">IFERROR(__xludf.DUMMYFUNCTION("""COMPUTED_VALUE"""),"Mikrobiologi Pertanian")</f>
        <v>Mikrobiologi Pertanian</v>
      </c>
      <c r="W37" s="5" t="str">
        <f ca="1">IFERROR(__xludf.DUMMYFUNCTION("""COMPUTED_VALUE"""),"Pemuliaan Tanaman")</f>
        <v>Pemuliaan Tanaman</v>
      </c>
      <c r="X37" s="5" t="str">
        <f ca="1">IFERROR(__xludf.DUMMYFUNCTION("""COMPUTED_VALUE"""),"Pengelolaan Hama Terpadu")</f>
        <v>Pengelolaan Hama Terpadu</v>
      </c>
      <c r="Y37" s="5" t="str">
        <f ca="1">IFERROR(__xludf.DUMMYFUNCTION("""COMPUTED_VALUE"""),"Pengelolaan Air")</f>
        <v>Pengelolaan Air</v>
      </c>
      <c r="Z37" s="5" t="str">
        <f ca="1">IFERROR(__xludf.DUMMYFUNCTION("""COMPUTED_VALUE"""),"Perbanyakan Vegetatif")</f>
        <v>Perbanyakan Vegetatif</v>
      </c>
      <c r="AA37" s="5" t="str">
        <f ca="1">IFERROR(__xludf.DUMMYFUNCTION("""COMPUTED_VALUE"""),"Praktek Kerja (12D1)")</f>
        <v>Praktek Kerja (12D1)</v>
      </c>
      <c r="AB37" s="5" t="str">
        <f ca="1">IFERROR(__xludf.DUMMYFUNCTION("""COMPUTED_VALUE"""),"Praktek Kerja (12D2)")</f>
        <v>Praktek Kerja (12D2)</v>
      </c>
      <c r="AC37" s="5" t="str">
        <f ca="1">IFERROR(__xludf.DUMMYFUNCTION("""COMPUTED_VALUE"""),"Praktikum Agroklimatologi")</f>
        <v>Praktikum Agroklimatologi</v>
      </c>
      <c r="AD37" s="5" t="str">
        <f ca="1">IFERROR(__xludf.DUMMYFUNCTION("""COMPUTED_VALUE"""),"Praktikum Agroteknologi Tanaman Perkebunan")</f>
        <v>Praktikum Agroteknologi Tanaman Perkebunan</v>
      </c>
      <c r="AE37" s="5" t="str">
        <f ca="1">IFERROR(__xludf.DUMMYFUNCTION("""COMPUTED_VALUE"""),"Praktikum Biokimia Tanaman")</f>
        <v>Praktikum Biokimia Tanaman</v>
      </c>
      <c r="AF37" s="5" t="str">
        <f ca="1">IFERROR(__xludf.DUMMYFUNCTION("""COMPUTED_VALUE"""),"Praktikum Fisiologi Tanaman")</f>
        <v>Praktikum Fisiologi Tanaman</v>
      </c>
      <c r="AG37" s="5" t="str">
        <f ca="1">IFERROR(__xludf.DUMMYFUNCTION("""COMPUTED_VALUE"""),"Praktikum Ilmu Hama, Penyakit dan Gulma")</f>
        <v>Praktikum Ilmu Hama, Penyakit dan Gulma</v>
      </c>
      <c r="AH37" s="5" t="str">
        <f ca="1">IFERROR(__xludf.DUMMYFUNCTION("""COMPUTED_VALUE"""),"Praktikum Kesuburan Tanah")</f>
        <v>Praktikum Kesuburan Tanah</v>
      </c>
      <c r="AI37" s="5" t="str">
        <f ca="1">IFERROR(__xludf.DUMMYFUNCTION("""COMPUTED_VALUE"""),"Praktikum Komunikasi Pertanian")</f>
        <v>Praktikum Komunikasi Pertanian</v>
      </c>
      <c r="AJ37" s="5" t="str">
        <f ca="1">IFERROR(__xludf.DUMMYFUNCTION("""COMPUTED_VALUE"""),"Praktikum Mikrobiologi Pertanian")</f>
        <v>Praktikum Mikrobiologi Pertanian</v>
      </c>
      <c r="AK37" s="5" t="str">
        <f ca="1">IFERROR(__xludf.DUMMYFUNCTION("""COMPUTED_VALUE"""),"Praktikum Pemuliaan Tanaman")</f>
        <v>Praktikum Pemuliaan Tanaman</v>
      </c>
      <c r="AL37" s="5" t="str">
        <f ca="1">IFERROR(__xludf.DUMMYFUNCTION("""COMPUTED_VALUE"""),"Praktikum Pengelolaan Air")</f>
        <v>Praktikum Pengelolaan Air</v>
      </c>
      <c r="AM37" s="5" t="str">
        <f ca="1">IFERROR(__xludf.DUMMYFUNCTION("""COMPUTED_VALUE"""),"Praktikum Pengelolaan Hama Terpadu")</f>
        <v>Praktikum Pengelolaan Hama Terpadu</v>
      </c>
      <c r="AN37" s="5" t="str">
        <f ca="1">IFERROR(__xludf.DUMMYFUNCTION("""COMPUTED_VALUE"""),"Praktikum Perbanyakan Vegetatif")</f>
        <v>Praktikum Perbanyakan Vegetatif</v>
      </c>
      <c r="AO37" s="5" t="str">
        <f ca="1">IFERROR(__xludf.DUMMYFUNCTION("""COMPUTED_VALUE"""),"Praktikum Teknologi Benih")</f>
        <v>Praktikum Teknologi Benih</v>
      </c>
      <c r="AP37" s="5" t="str">
        <f ca="1">IFERROR(__xludf.DUMMYFUNCTION("""COMPUTED_VALUE"""),"Sosiologi Pertanian")</f>
        <v>Sosiologi Pertanian</v>
      </c>
      <c r="AQ37" s="5" t="str">
        <f ca="1">IFERROR(__xludf.DUMMYFUNCTION("""COMPUTED_VALUE"""),"Teknologi Benih")</f>
        <v>Teknologi Benih</v>
      </c>
    </row>
    <row r="38" spans="2:52" ht="13.2" x14ac:dyDescent="0.25">
      <c r="B38" s="12" t="s">
        <v>14</v>
      </c>
      <c r="C38" s="13" t="s">
        <v>38</v>
      </c>
      <c r="D38" s="14" t="s">
        <v>130</v>
      </c>
      <c r="E38" s="14">
        <v>2</v>
      </c>
      <c r="F38" s="14" t="s">
        <v>131</v>
      </c>
      <c r="G38" s="13" t="s">
        <v>172</v>
      </c>
      <c r="I38" s="5" t="str">
        <f ca="1">IFERROR(__xludf.DUMMYFUNCTION("transpose(unique( filter(C$3:C$119,B$3:B$119='master data'!E43)))"),"Agribisnis")</f>
        <v>Agribisnis</v>
      </c>
      <c r="J38" s="5" t="str">
        <f ca="1">IFERROR(__xludf.DUMMYFUNCTION("""COMPUTED_VALUE"""),"Agroklimatologi")</f>
        <v>Agroklimatologi</v>
      </c>
      <c r="K38" s="5" t="str">
        <f ca="1">IFERROR(__xludf.DUMMYFUNCTION("""COMPUTED_VALUE"""),"Agroteknologi Serealia dan Umbi")</f>
        <v>Agroteknologi Serealia dan Umbi</v>
      </c>
      <c r="L38" s="5" t="str">
        <f ca="1">IFERROR(__xludf.DUMMYFUNCTION("""COMPUTED_VALUE"""),"Agroteknologi Tanaman Perkebunan")</f>
        <v>Agroteknologi Tanaman Perkebunan</v>
      </c>
      <c r="M38" s="5" t="str">
        <f ca="1">IFERROR(__xludf.DUMMYFUNCTION("""COMPUTED_VALUE"""),"Biokimia Tanaman")</f>
        <v>Biokimia Tanaman</v>
      </c>
      <c r="N38" s="5" t="str">
        <f ca="1">IFERROR(__xludf.DUMMYFUNCTION("""COMPUTED_VALUE"""),"Fisiologi Tanaman")</f>
        <v>Fisiologi Tanaman</v>
      </c>
      <c r="O38" s="5" t="str">
        <f ca="1">IFERROR(__xludf.DUMMYFUNCTION("""COMPUTED_VALUE"""),"Ilmu Hama, Penyakit dan Gulma")</f>
        <v>Ilmu Hama, Penyakit dan Gulma</v>
      </c>
      <c r="P38" s="5" t="str">
        <f ca="1">IFERROR(__xludf.DUMMYFUNCTION("""COMPUTED_VALUE"""),"Kesuburan Tanah")</f>
        <v>Kesuburan Tanah</v>
      </c>
      <c r="Q38" s="5" t="str">
        <f ca="1">IFERROR(__xludf.DUMMYFUNCTION("""COMPUTED_VALUE"""),"Kolokium")</f>
        <v>Kolokium</v>
      </c>
      <c r="R38" s="5" t="str">
        <f ca="1">IFERROR(__xludf.DUMMYFUNCTION("""COMPUTED_VALUE"""),"Komunikasi Pertanian")</f>
        <v>Komunikasi Pertanian</v>
      </c>
      <c r="S38" s="5" t="str">
        <f ca="1">IFERROR(__xludf.DUMMYFUNCTION("""COMPUTED_VALUE"""),"Konservasi Tanah dan Air")</f>
        <v>Konservasi Tanah dan Air</v>
      </c>
      <c r="T38" s="5" t="str">
        <f ca="1">IFERROR(__xludf.DUMMYFUNCTION("""COMPUTED_VALUE"""),"Kuliah Lapang Pertanian Terpadu (12D2)")</f>
        <v>Kuliah Lapang Pertanian Terpadu (12D2)</v>
      </c>
      <c r="U38" s="5" t="str">
        <f ca="1">IFERROR(__xludf.DUMMYFUNCTION("""COMPUTED_VALUE"""),"Metode Penelitian Survey")</f>
        <v>Metode Penelitian Survey</v>
      </c>
      <c r="V38" s="5" t="str">
        <f ca="1">IFERROR(__xludf.DUMMYFUNCTION("""COMPUTED_VALUE"""),"Mikrobiologi Pertanian")</f>
        <v>Mikrobiologi Pertanian</v>
      </c>
      <c r="W38" s="5" t="str">
        <f ca="1">IFERROR(__xludf.DUMMYFUNCTION("""COMPUTED_VALUE"""),"Pemuliaan Tanaman")</f>
        <v>Pemuliaan Tanaman</v>
      </c>
      <c r="X38" s="5" t="str">
        <f ca="1">IFERROR(__xludf.DUMMYFUNCTION("""COMPUTED_VALUE"""),"Pengelolaan Hama Terpadu")</f>
        <v>Pengelolaan Hama Terpadu</v>
      </c>
      <c r="Y38" s="5" t="str">
        <f ca="1">IFERROR(__xludf.DUMMYFUNCTION("""COMPUTED_VALUE"""),"Pengelolaan Air")</f>
        <v>Pengelolaan Air</v>
      </c>
      <c r="Z38" s="5" t="str">
        <f ca="1">IFERROR(__xludf.DUMMYFUNCTION("""COMPUTED_VALUE"""),"Perbanyakan Vegetatif")</f>
        <v>Perbanyakan Vegetatif</v>
      </c>
      <c r="AA38" s="5" t="str">
        <f ca="1">IFERROR(__xludf.DUMMYFUNCTION("""COMPUTED_VALUE"""),"Praktek Kerja (12D1)")</f>
        <v>Praktek Kerja (12D1)</v>
      </c>
      <c r="AB38" s="5" t="str">
        <f ca="1">IFERROR(__xludf.DUMMYFUNCTION("""COMPUTED_VALUE"""),"Praktek Kerja (12D2)")</f>
        <v>Praktek Kerja (12D2)</v>
      </c>
      <c r="AC38" s="5" t="str">
        <f ca="1">IFERROR(__xludf.DUMMYFUNCTION("""COMPUTED_VALUE"""),"Praktikum Agroklimatologi")</f>
        <v>Praktikum Agroklimatologi</v>
      </c>
      <c r="AD38" s="5" t="str">
        <f ca="1">IFERROR(__xludf.DUMMYFUNCTION("""COMPUTED_VALUE"""),"Praktikum Agroteknologi Tanaman Perkebunan")</f>
        <v>Praktikum Agroteknologi Tanaman Perkebunan</v>
      </c>
      <c r="AE38" s="5" t="str">
        <f ca="1">IFERROR(__xludf.DUMMYFUNCTION("""COMPUTED_VALUE"""),"Praktikum Biokimia Tanaman")</f>
        <v>Praktikum Biokimia Tanaman</v>
      </c>
      <c r="AF38" s="5" t="str">
        <f ca="1">IFERROR(__xludf.DUMMYFUNCTION("""COMPUTED_VALUE"""),"Praktikum Fisiologi Tanaman")</f>
        <v>Praktikum Fisiologi Tanaman</v>
      </c>
      <c r="AG38" s="5" t="str">
        <f ca="1">IFERROR(__xludf.DUMMYFUNCTION("""COMPUTED_VALUE"""),"Praktikum Ilmu Hama, Penyakit dan Gulma")</f>
        <v>Praktikum Ilmu Hama, Penyakit dan Gulma</v>
      </c>
      <c r="AH38" s="5" t="str">
        <f ca="1">IFERROR(__xludf.DUMMYFUNCTION("""COMPUTED_VALUE"""),"Praktikum Kesuburan Tanah")</f>
        <v>Praktikum Kesuburan Tanah</v>
      </c>
      <c r="AI38" s="5" t="str">
        <f ca="1">IFERROR(__xludf.DUMMYFUNCTION("""COMPUTED_VALUE"""),"Praktikum Komunikasi Pertanian")</f>
        <v>Praktikum Komunikasi Pertanian</v>
      </c>
      <c r="AJ38" s="5" t="str">
        <f ca="1">IFERROR(__xludf.DUMMYFUNCTION("""COMPUTED_VALUE"""),"Praktikum Mikrobiologi Pertanian")</f>
        <v>Praktikum Mikrobiologi Pertanian</v>
      </c>
      <c r="AK38" s="5" t="str">
        <f ca="1">IFERROR(__xludf.DUMMYFUNCTION("""COMPUTED_VALUE"""),"Praktikum Pemuliaan Tanaman")</f>
        <v>Praktikum Pemuliaan Tanaman</v>
      </c>
      <c r="AL38" s="5" t="str">
        <f ca="1">IFERROR(__xludf.DUMMYFUNCTION("""COMPUTED_VALUE"""),"Praktikum Pengelolaan Air")</f>
        <v>Praktikum Pengelolaan Air</v>
      </c>
      <c r="AM38" s="5" t="str">
        <f ca="1">IFERROR(__xludf.DUMMYFUNCTION("""COMPUTED_VALUE"""),"Praktikum Pengelolaan Hama Terpadu")</f>
        <v>Praktikum Pengelolaan Hama Terpadu</v>
      </c>
      <c r="AN38" s="5" t="str">
        <f ca="1">IFERROR(__xludf.DUMMYFUNCTION("""COMPUTED_VALUE"""),"Praktikum Perbanyakan Vegetatif")</f>
        <v>Praktikum Perbanyakan Vegetatif</v>
      </c>
      <c r="AO38" s="5" t="str">
        <f ca="1">IFERROR(__xludf.DUMMYFUNCTION("""COMPUTED_VALUE"""),"Praktikum Teknologi Benih")</f>
        <v>Praktikum Teknologi Benih</v>
      </c>
      <c r="AP38" s="5" t="str">
        <f ca="1">IFERROR(__xludf.DUMMYFUNCTION("""COMPUTED_VALUE"""),"Sosiologi Pertanian")</f>
        <v>Sosiologi Pertanian</v>
      </c>
      <c r="AQ38" s="5" t="str">
        <f ca="1">IFERROR(__xludf.DUMMYFUNCTION("""COMPUTED_VALUE"""),"Teknologi Benih")</f>
        <v>Teknologi Benih</v>
      </c>
    </row>
    <row r="39" spans="2:52" ht="13.2" x14ac:dyDescent="0.25">
      <c r="B39" s="12" t="s">
        <v>14</v>
      </c>
      <c r="C39" s="13" t="s">
        <v>173</v>
      </c>
      <c r="D39" s="14" t="s">
        <v>126</v>
      </c>
      <c r="E39" s="14">
        <v>2</v>
      </c>
      <c r="F39" s="14" t="s">
        <v>131</v>
      </c>
      <c r="G39" s="13" t="s">
        <v>174</v>
      </c>
      <c r="I39" s="5" t="str">
        <f ca="1">IFERROR(__xludf.DUMMYFUNCTION("transpose(unique( filter(C$3:C$119,B$3:B$119='master data'!E44)))"),"Agribisnis")</f>
        <v>Agribisnis</v>
      </c>
      <c r="J39" s="5" t="str">
        <f ca="1">IFERROR(__xludf.DUMMYFUNCTION("""COMPUTED_VALUE"""),"Agroklimatologi")</f>
        <v>Agroklimatologi</v>
      </c>
      <c r="K39" s="5" t="str">
        <f ca="1">IFERROR(__xludf.DUMMYFUNCTION("""COMPUTED_VALUE"""),"Agroteknologi Serealia dan Umbi")</f>
        <v>Agroteknologi Serealia dan Umbi</v>
      </c>
      <c r="L39" s="5" t="str">
        <f ca="1">IFERROR(__xludf.DUMMYFUNCTION("""COMPUTED_VALUE"""),"Agroteknologi Tanaman Perkebunan")</f>
        <v>Agroteknologi Tanaman Perkebunan</v>
      </c>
      <c r="M39" s="5" t="str">
        <f ca="1">IFERROR(__xludf.DUMMYFUNCTION("""COMPUTED_VALUE"""),"Biokimia Tanaman")</f>
        <v>Biokimia Tanaman</v>
      </c>
      <c r="N39" s="5" t="str">
        <f ca="1">IFERROR(__xludf.DUMMYFUNCTION("""COMPUTED_VALUE"""),"Fisiologi Tanaman")</f>
        <v>Fisiologi Tanaman</v>
      </c>
      <c r="O39" s="5" t="str">
        <f ca="1">IFERROR(__xludf.DUMMYFUNCTION("""COMPUTED_VALUE"""),"Ilmu Hama, Penyakit dan Gulma")</f>
        <v>Ilmu Hama, Penyakit dan Gulma</v>
      </c>
      <c r="P39" s="5" t="str">
        <f ca="1">IFERROR(__xludf.DUMMYFUNCTION("""COMPUTED_VALUE"""),"Kesuburan Tanah")</f>
        <v>Kesuburan Tanah</v>
      </c>
      <c r="Q39" s="5" t="str">
        <f ca="1">IFERROR(__xludf.DUMMYFUNCTION("""COMPUTED_VALUE"""),"Kolokium")</f>
        <v>Kolokium</v>
      </c>
      <c r="R39" s="5" t="str">
        <f ca="1">IFERROR(__xludf.DUMMYFUNCTION("""COMPUTED_VALUE"""),"Komunikasi Pertanian")</f>
        <v>Komunikasi Pertanian</v>
      </c>
      <c r="S39" s="5" t="str">
        <f ca="1">IFERROR(__xludf.DUMMYFUNCTION("""COMPUTED_VALUE"""),"Konservasi Tanah dan Air")</f>
        <v>Konservasi Tanah dan Air</v>
      </c>
      <c r="T39" s="5" t="str">
        <f ca="1">IFERROR(__xludf.DUMMYFUNCTION("""COMPUTED_VALUE"""),"Kuliah Lapang Pertanian Terpadu (12D2)")</f>
        <v>Kuliah Lapang Pertanian Terpadu (12D2)</v>
      </c>
      <c r="U39" s="5" t="str">
        <f ca="1">IFERROR(__xludf.DUMMYFUNCTION("""COMPUTED_VALUE"""),"Metode Penelitian Survey")</f>
        <v>Metode Penelitian Survey</v>
      </c>
      <c r="V39" s="5" t="str">
        <f ca="1">IFERROR(__xludf.DUMMYFUNCTION("""COMPUTED_VALUE"""),"Mikrobiologi Pertanian")</f>
        <v>Mikrobiologi Pertanian</v>
      </c>
      <c r="W39" s="5" t="str">
        <f ca="1">IFERROR(__xludf.DUMMYFUNCTION("""COMPUTED_VALUE"""),"Pemuliaan Tanaman")</f>
        <v>Pemuliaan Tanaman</v>
      </c>
      <c r="X39" s="5" t="str">
        <f ca="1">IFERROR(__xludf.DUMMYFUNCTION("""COMPUTED_VALUE"""),"Pengelolaan Hama Terpadu")</f>
        <v>Pengelolaan Hama Terpadu</v>
      </c>
      <c r="Y39" s="5" t="str">
        <f ca="1">IFERROR(__xludf.DUMMYFUNCTION("""COMPUTED_VALUE"""),"Pengelolaan Air")</f>
        <v>Pengelolaan Air</v>
      </c>
      <c r="Z39" s="5" t="str">
        <f ca="1">IFERROR(__xludf.DUMMYFUNCTION("""COMPUTED_VALUE"""),"Perbanyakan Vegetatif")</f>
        <v>Perbanyakan Vegetatif</v>
      </c>
      <c r="AA39" s="5" t="str">
        <f ca="1">IFERROR(__xludf.DUMMYFUNCTION("""COMPUTED_VALUE"""),"Praktek Kerja (12D1)")</f>
        <v>Praktek Kerja (12D1)</v>
      </c>
      <c r="AB39" s="5" t="str">
        <f ca="1">IFERROR(__xludf.DUMMYFUNCTION("""COMPUTED_VALUE"""),"Praktek Kerja (12D2)")</f>
        <v>Praktek Kerja (12D2)</v>
      </c>
      <c r="AC39" s="5" t="str">
        <f ca="1">IFERROR(__xludf.DUMMYFUNCTION("""COMPUTED_VALUE"""),"Praktikum Agroklimatologi")</f>
        <v>Praktikum Agroklimatologi</v>
      </c>
      <c r="AD39" s="5" t="str">
        <f ca="1">IFERROR(__xludf.DUMMYFUNCTION("""COMPUTED_VALUE"""),"Praktikum Agroteknologi Tanaman Perkebunan")</f>
        <v>Praktikum Agroteknologi Tanaman Perkebunan</v>
      </c>
      <c r="AE39" s="5" t="str">
        <f ca="1">IFERROR(__xludf.DUMMYFUNCTION("""COMPUTED_VALUE"""),"Praktikum Biokimia Tanaman")</f>
        <v>Praktikum Biokimia Tanaman</v>
      </c>
      <c r="AF39" s="5" t="str">
        <f ca="1">IFERROR(__xludf.DUMMYFUNCTION("""COMPUTED_VALUE"""),"Praktikum Fisiologi Tanaman")</f>
        <v>Praktikum Fisiologi Tanaman</v>
      </c>
      <c r="AG39" s="5" t="str">
        <f ca="1">IFERROR(__xludf.DUMMYFUNCTION("""COMPUTED_VALUE"""),"Praktikum Ilmu Hama, Penyakit dan Gulma")</f>
        <v>Praktikum Ilmu Hama, Penyakit dan Gulma</v>
      </c>
      <c r="AH39" s="5" t="str">
        <f ca="1">IFERROR(__xludf.DUMMYFUNCTION("""COMPUTED_VALUE"""),"Praktikum Kesuburan Tanah")</f>
        <v>Praktikum Kesuburan Tanah</v>
      </c>
      <c r="AI39" s="5" t="str">
        <f ca="1">IFERROR(__xludf.DUMMYFUNCTION("""COMPUTED_VALUE"""),"Praktikum Komunikasi Pertanian")</f>
        <v>Praktikum Komunikasi Pertanian</v>
      </c>
      <c r="AJ39" s="5" t="str">
        <f ca="1">IFERROR(__xludf.DUMMYFUNCTION("""COMPUTED_VALUE"""),"Praktikum Mikrobiologi Pertanian")</f>
        <v>Praktikum Mikrobiologi Pertanian</v>
      </c>
      <c r="AK39" s="5" t="str">
        <f ca="1">IFERROR(__xludf.DUMMYFUNCTION("""COMPUTED_VALUE"""),"Praktikum Pemuliaan Tanaman")</f>
        <v>Praktikum Pemuliaan Tanaman</v>
      </c>
      <c r="AL39" s="5" t="str">
        <f ca="1">IFERROR(__xludf.DUMMYFUNCTION("""COMPUTED_VALUE"""),"Praktikum Pengelolaan Air")</f>
        <v>Praktikum Pengelolaan Air</v>
      </c>
      <c r="AM39" s="5" t="str">
        <f ca="1">IFERROR(__xludf.DUMMYFUNCTION("""COMPUTED_VALUE"""),"Praktikum Pengelolaan Hama Terpadu")</f>
        <v>Praktikum Pengelolaan Hama Terpadu</v>
      </c>
      <c r="AN39" s="5" t="str">
        <f ca="1">IFERROR(__xludf.DUMMYFUNCTION("""COMPUTED_VALUE"""),"Praktikum Perbanyakan Vegetatif")</f>
        <v>Praktikum Perbanyakan Vegetatif</v>
      </c>
      <c r="AO39" s="5" t="str">
        <f ca="1">IFERROR(__xludf.DUMMYFUNCTION("""COMPUTED_VALUE"""),"Praktikum Teknologi Benih")</f>
        <v>Praktikum Teknologi Benih</v>
      </c>
      <c r="AP39" s="5" t="str">
        <f ca="1">IFERROR(__xludf.DUMMYFUNCTION("""COMPUTED_VALUE"""),"Sosiologi Pertanian")</f>
        <v>Sosiologi Pertanian</v>
      </c>
      <c r="AQ39" s="5" t="str">
        <f ca="1">IFERROR(__xludf.DUMMYFUNCTION("""COMPUTED_VALUE"""),"Teknologi Benih")</f>
        <v>Teknologi Benih</v>
      </c>
    </row>
    <row r="40" spans="2:52" ht="13.2" x14ac:dyDescent="0.25">
      <c r="B40" s="12" t="s">
        <v>14</v>
      </c>
      <c r="C40" s="13" t="s">
        <v>23</v>
      </c>
      <c r="D40" s="14" t="s">
        <v>130</v>
      </c>
      <c r="E40" s="14">
        <v>2</v>
      </c>
      <c r="F40" s="14" t="s">
        <v>131</v>
      </c>
      <c r="G40" s="13" t="s">
        <v>175</v>
      </c>
      <c r="I40" s="5" t="str">
        <f ca="1">IFERROR(__xludf.DUMMYFUNCTION("transpose(unique( filter(C$3:C$119,B$3:B$119='master data'!E45)))"),"Bahan Pakan dan Formulasi Ransum")</f>
        <v>Bahan Pakan dan Formulasi Ransum</v>
      </c>
      <c r="J40" s="5" t="str">
        <f ca="1">IFERROR(__xludf.DUMMYFUNCTION("""COMPUTED_VALUE"""),"Bioteknologi Reproduksi Ternak")</f>
        <v>Bioteknologi Reproduksi Ternak</v>
      </c>
      <c r="K40" s="5" t="str">
        <f ca="1">IFERROR(__xludf.DUMMYFUNCTION("""COMPUTED_VALUE"""),"Dasar Nutrisi Ternak")</f>
        <v>Dasar Nutrisi Ternak</v>
      </c>
      <c r="L40" s="5" t="str">
        <f ca="1">IFERROR(__xludf.DUMMYFUNCTION("""COMPUTED_VALUE"""),"Dasar Pemuliaan Ternak")</f>
        <v>Dasar Pemuliaan Ternak</v>
      </c>
      <c r="M40" s="5" t="str">
        <f ca="1">IFERROR(__xludf.DUMMYFUNCTION("""COMPUTED_VALUE"""),"Dasar Teknologi Hasil Ternak")</f>
        <v>Dasar Teknologi Hasil Ternak</v>
      </c>
      <c r="N40" s="5" t="str">
        <f ca="1">IFERROR(__xludf.DUMMYFUNCTION("""COMPUTED_VALUE"""),"Farmakologi")</f>
        <v>Farmakologi</v>
      </c>
      <c r="O40" s="5" t="str">
        <f ca="1">IFERROR(__xludf.DUMMYFUNCTION("""COMPUTED_VALUE"""),"Genetika")</f>
        <v>Genetika</v>
      </c>
      <c r="P40" s="5" t="str">
        <f ca="1">IFERROR(__xludf.DUMMYFUNCTION("""COMPUTED_VALUE"""),"Ilmu Kesehatan Ternak")</f>
        <v>Ilmu Kesehatan Ternak</v>
      </c>
      <c r="Q40" s="5" t="str">
        <f ca="1">IFERROR(__xludf.DUMMYFUNCTION("""COMPUTED_VALUE"""),"Ilmu Lingkungan Ternak dan AMDAL")</f>
        <v>Ilmu Lingkungan Ternak dan AMDAL</v>
      </c>
      <c r="R40" s="5" t="str">
        <f ca="1">IFERROR(__xludf.DUMMYFUNCTION("""COMPUTED_VALUE"""),"Inseminator")</f>
        <v>Inseminator</v>
      </c>
      <c r="S40" s="5" t="str">
        <f ca="1">IFERROR(__xludf.DUMMYFUNCTION("""COMPUTED_VALUE"""),"Kebijakan Pembangunan Peternakan")</f>
        <v>Kebijakan Pembangunan Peternakan</v>
      </c>
      <c r="T40" s="5" t="str">
        <f ca="1">IFERROR(__xludf.DUMMYFUNCTION("""COMPUTED_VALUE"""),"Kewirausahaan Lanjut")</f>
        <v>Kewirausahaan Lanjut</v>
      </c>
      <c r="U40" s="5" t="str">
        <f ca="1">IFERROR(__xludf.DUMMYFUNCTION("""COMPUTED_VALUE"""),"Kuliah Lapang II (12D1)")</f>
        <v>Kuliah Lapang II (12D1)</v>
      </c>
      <c r="V40" s="5" t="str">
        <f ca="1">IFERROR(__xludf.DUMMYFUNCTION("""COMPUTED_VALUE"""),"Kuliah Lapang II (12D2)")</f>
        <v>Kuliah Lapang II (12D2)</v>
      </c>
      <c r="W40" s="5" t="str">
        <f ca="1">IFERROR(__xludf.DUMMYFUNCTION("""COMPUTED_VALUE"""),"Kuliah Lapang Pertanian Terpadu (12D1)")</f>
        <v>Kuliah Lapang Pertanian Terpadu (12D1)</v>
      </c>
      <c r="X40" s="5" t="str">
        <f ca="1">IFERROR(__xludf.DUMMYFUNCTION("""COMPUTED_VALUE"""),"Magang Kerja Perusahaan (12D1)")</f>
        <v>Magang Kerja Perusahaan (12D1)</v>
      </c>
      <c r="Y40" s="5" t="str">
        <f ca="1">IFERROR(__xludf.DUMMYFUNCTION("""COMPUTED_VALUE"""),"Magang Kerja Perusahaan (12D2)")</f>
        <v>Magang Kerja Perusahaan (12D2)</v>
      </c>
      <c r="Z40" s="5" t="str">
        <f ca="1">IFERROR(__xludf.DUMMYFUNCTION("""COMPUTED_VALUE"""),"Magang Kerja Perusahaan (12D3)")</f>
        <v>Magang Kerja Perusahaan (12D3)</v>
      </c>
      <c r="AA40" s="5" t="str">
        <f ca="1">IFERROR(__xludf.DUMMYFUNCTION("""COMPUTED_VALUE"""),"Manajemen Ternak Perah")</f>
        <v>Manajemen Ternak Perah</v>
      </c>
      <c r="AB40" s="5" t="str">
        <f ca="1">IFERROR(__xludf.DUMMYFUNCTION("""COMPUTED_VALUE"""),"Manajemen Ternak Potong")</f>
        <v>Manajemen Ternak Potong</v>
      </c>
      <c r="AC40" s="5" t="str">
        <f ca="1">IFERROR(__xludf.DUMMYFUNCTION("""COMPUTED_VALUE"""),"Manajemen Ternak Unggas")</f>
        <v>Manajemen Ternak Unggas</v>
      </c>
      <c r="AD40" s="5" t="str">
        <f ca="1">IFERROR(__xludf.DUMMYFUNCTION("""COMPUTED_VALUE"""),"Mikrobiologi")</f>
        <v>Mikrobiologi</v>
      </c>
      <c r="AE40" s="5" t="str">
        <f ca="1">IFERROR(__xludf.DUMMYFUNCTION("""COMPUTED_VALUE"""),"Nutrisi Ternak Ruminansia")</f>
        <v>Nutrisi Ternak Ruminansia</v>
      </c>
      <c r="AF40" s="5" t="str">
        <f ca="1">IFERROR(__xludf.DUMMYFUNCTION("""COMPUTED_VALUE"""),"Nutrisionis")</f>
        <v>Nutrisionis</v>
      </c>
      <c r="AG40" s="5" t="str">
        <f ca="1">IFERROR(__xludf.DUMMYFUNCTION("""COMPUTED_VALUE"""),"Pemasaran Ternak dan Hasil Ternak")</f>
        <v>Pemasaran Ternak dan Hasil Ternak</v>
      </c>
      <c r="AH40" s="5" t="str">
        <f ca="1">IFERROR(__xludf.DUMMYFUNCTION("""COMPUTED_VALUE"""),"Praktikum Ilmu Kesehatan Ternak")</f>
        <v>Praktikum Ilmu Kesehatan Ternak</v>
      </c>
      <c r="AI40" s="5" t="str">
        <f ca="1">IFERROR(__xludf.DUMMYFUNCTION("""COMPUTED_VALUE"""),"Praktikum Manajemen Ternak Unggas (12D1)")</f>
        <v>Praktikum Manajemen Ternak Unggas (12D1)</v>
      </c>
      <c r="AJ40" s="5" t="str">
        <f ca="1">IFERROR(__xludf.DUMMYFUNCTION("""COMPUTED_VALUE"""),"Praktikum Manajemen Ternak Unggas (12D2)")</f>
        <v>Praktikum Manajemen Ternak Unggas (12D2)</v>
      </c>
      <c r="AK40" s="5" t="str">
        <f ca="1">IFERROR(__xludf.DUMMYFUNCTION("""COMPUTED_VALUE"""),"Praktikum Bahan Pakan dan Formulasi Ransum")</f>
        <v>Praktikum Bahan Pakan dan Formulasi Ransum</v>
      </c>
      <c r="AL40" s="5" t="str">
        <f ca="1">IFERROR(__xludf.DUMMYFUNCTION("""COMPUTED_VALUE"""),"Praktikum Bioteknologi Reproduksi Ternak (12D1)")</f>
        <v>Praktikum Bioteknologi Reproduksi Ternak (12D1)</v>
      </c>
      <c r="AM40" s="5" t="str">
        <f ca="1">IFERROR(__xludf.DUMMYFUNCTION("""COMPUTED_VALUE"""),"Praktikum Bioteknologi Reproduksi Ternak (12D2)")</f>
        <v>Praktikum Bioteknologi Reproduksi Ternak (12D2)</v>
      </c>
      <c r="AN40" s="5" t="str">
        <f ca="1">IFERROR(__xludf.DUMMYFUNCTION("""COMPUTED_VALUE"""),"Praktikum Dasar Nutrisi Ternak (12D1)")</f>
        <v>Praktikum Dasar Nutrisi Ternak (12D1)</v>
      </c>
      <c r="AO40" s="5" t="str">
        <f ca="1">IFERROR(__xludf.DUMMYFUNCTION("""COMPUTED_VALUE"""),"Praktikum Dasar Nutrisi Ternak (12D2)")</f>
        <v>Praktikum Dasar Nutrisi Ternak (12D2)</v>
      </c>
      <c r="AP40" s="5" t="str">
        <f ca="1">IFERROR(__xludf.DUMMYFUNCTION("""COMPUTED_VALUE"""),"Praktikum Manajemen Ternak Perah (12D1)")</f>
        <v>Praktikum Manajemen Ternak Perah (12D1)</v>
      </c>
      <c r="AQ40" s="5" t="str">
        <f ca="1">IFERROR(__xludf.DUMMYFUNCTION("""COMPUTED_VALUE"""),"Praktikum Manajemen Ternak Perah (12D2)")</f>
        <v>Praktikum Manajemen Ternak Perah (12D2)</v>
      </c>
      <c r="AR40" s="5" t="str">
        <f ca="1">IFERROR(__xludf.DUMMYFUNCTION("""COMPUTED_VALUE"""),"Praktikum Manajemen Ternak Potong (12D1)")</f>
        <v>Praktikum Manajemen Ternak Potong (12D1)</v>
      </c>
      <c r="AS40" s="5" t="str">
        <f ca="1">IFERROR(__xludf.DUMMYFUNCTION("""COMPUTED_VALUE"""),"Praktikum Manajemen Ternak Potong(12D2)")</f>
        <v>Praktikum Manajemen Ternak Potong(12D2)</v>
      </c>
      <c r="AT40" s="5" t="str">
        <f ca="1">IFERROR(__xludf.DUMMYFUNCTION("""COMPUTED_VALUE"""),"Praktikum Mikrobiologi (12D1)")</f>
        <v>Praktikum Mikrobiologi (12D1)</v>
      </c>
      <c r="AU40" s="5" t="str">
        <f ca="1">IFERROR(__xludf.DUMMYFUNCTION("""COMPUTED_VALUE"""),"Praktikum Mikrobiologi (12D2)")</f>
        <v>Praktikum Mikrobiologi (12D2)</v>
      </c>
      <c r="AV40" s="5" t="str">
        <f ca="1">IFERROR(__xludf.DUMMYFUNCTION("""COMPUTED_VALUE"""),"Praktikum Teknologi Pengolahan Daging dan Kulit (12D1)")</f>
        <v>Praktikum Teknologi Pengolahan Daging dan Kulit (12D1)</v>
      </c>
      <c r="AW40" s="5" t="str">
        <f ca="1">IFERROR(__xludf.DUMMYFUNCTION("""COMPUTED_VALUE"""),"Praktikum Teknologi Pengolahan Daging dan Kulit (12D2)")</f>
        <v>Praktikum Teknologi Pengolahan Daging dan Kulit (12D2)</v>
      </c>
      <c r="AX40" s="5" t="str">
        <f ca="1">IFERROR(__xludf.DUMMYFUNCTION("""COMPUTED_VALUE"""),"Seminar")</f>
        <v>Seminar</v>
      </c>
      <c r="AY40" s="5" t="str">
        <f ca="1">IFERROR(__xludf.DUMMYFUNCTION("""COMPUTED_VALUE"""),"Teknologi Pakan")</f>
        <v>Teknologi Pakan</v>
      </c>
      <c r="AZ40" s="5" t="str">
        <f ca="1">IFERROR(__xludf.DUMMYFUNCTION("""COMPUTED_VALUE"""),"Teknologi Pengolahan Daging dan Kulit")</f>
        <v>Teknologi Pengolahan Daging dan Kulit</v>
      </c>
    </row>
    <row r="41" spans="2:52" ht="13.2" x14ac:dyDescent="0.25">
      <c r="B41" s="12" t="s">
        <v>14</v>
      </c>
      <c r="C41" s="13" t="s">
        <v>176</v>
      </c>
      <c r="D41" s="14" t="s">
        <v>126</v>
      </c>
      <c r="E41" s="14">
        <v>2</v>
      </c>
      <c r="F41" s="14" t="s">
        <v>131</v>
      </c>
      <c r="G41" s="13" t="s">
        <v>174</v>
      </c>
      <c r="I41" s="5" t="str">
        <f ca="1">IFERROR(__xludf.DUMMYFUNCTION("transpose(unique( filter(C$3:C$119,B$3:B$119='master data'!E46)))"),"Bahan Pakan dan Formulasi Ransum")</f>
        <v>Bahan Pakan dan Formulasi Ransum</v>
      </c>
      <c r="J41" s="5" t="str">
        <f ca="1">IFERROR(__xludf.DUMMYFUNCTION("""COMPUTED_VALUE"""),"Bioteknologi Reproduksi Ternak")</f>
        <v>Bioteknologi Reproduksi Ternak</v>
      </c>
      <c r="K41" s="5" t="str">
        <f ca="1">IFERROR(__xludf.DUMMYFUNCTION("""COMPUTED_VALUE"""),"Dasar Nutrisi Ternak")</f>
        <v>Dasar Nutrisi Ternak</v>
      </c>
      <c r="L41" s="5" t="str">
        <f ca="1">IFERROR(__xludf.DUMMYFUNCTION("""COMPUTED_VALUE"""),"Dasar Pemuliaan Ternak")</f>
        <v>Dasar Pemuliaan Ternak</v>
      </c>
      <c r="M41" s="5" t="str">
        <f ca="1">IFERROR(__xludf.DUMMYFUNCTION("""COMPUTED_VALUE"""),"Dasar Teknologi Hasil Ternak")</f>
        <v>Dasar Teknologi Hasil Ternak</v>
      </c>
      <c r="N41" s="5" t="str">
        <f ca="1">IFERROR(__xludf.DUMMYFUNCTION("""COMPUTED_VALUE"""),"Farmakologi")</f>
        <v>Farmakologi</v>
      </c>
      <c r="O41" s="5" t="str">
        <f ca="1">IFERROR(__xludf.DUMMYFUNCTION("""COMPUTED_VALUE"""),"Genetika")</f>
        <v>Genetika</v>
      </c>
      <c r="P41" s="5" t="str">
        <f ca="1">IFERROR(__xludf.DUMMYFUNCTION("""COMPUTED_VALUE"""),"Ilmu Kesehatan Ternak")</f>
        <v>Ilmu Kesehatan Ternak</v>
      </c>
      <c r="Q41" s="5" t="str">
        <f ca="1">IFERROR(__xludf.DUMMYFUNCTION("""COMPUTED_VALUE"""),"Ilmu Lingkungan Ternak dan AMDAL")</f>
        <v>Ilmu Lingkungan Ternak dan AMDAL</v>
      </c>
      <c r="R41" s="5" t="str">
        <f ca="1">IFERROR(__xludf.DUMMYFUNCTION("""COMPUTED_VALUE"""),"Inseminator")</f>
        <v>Inseminator</v>
      </c>
      <c r="S41" s="5" t="str">
        <f ca="1">IFERROR(__xludf.DUMMYFUNCTION("""COMPUTED_VALUE"""),"Kebijakan Pembangunan Peternakan")</f>
        <v>Kebijakan Pembangunan Peternakan</v>
      </c>
      <c r="T41" s="5" t="str">
        <f ca="1">IFERROR(__xludf.DUMMYFUNCTION("""COMPUTED_VALUE"""),"Kewirausahaan Lanjut")</f>
        <v>Kewirausahaan Lanjut</v>
      </c>
      <c r="U41" s="5" t="str">
        <f ca="1">IFERROR(__xludf.DUMMYFUNCTION("""COMPUTED_VALUE"""),"Kuliah Lapang II (12D1)")</f>
        <v>Kuliah Lapang II (12D1)</v>
      </c>
      <c r="V41" s="5" t="str">
        <f ca="1">IFERROR(__xludf.DUMMYFUNCTION("""COMPUTED_VALUE"""),"Kuliah Lapang II (12D2)")</f>
        <v>Kuliah Lapang II (12D2)</v>
      </c>
      <c r="W41" s="5" t="str">
        <f ca="1">IFERROR(__xludf.DUMMYFUNCTION("""COMPUTED_VALUE"""),"Kuliah Lapang Pertanian Terpadu (12D1)")</f>
        <v>Kuliah Lapang Pertanian Terpadu (12D1)</v>
      </c>
      <c r="X41" s="5" t="str">
        <f ca="1">IFERROR(__xludf.DUMMYFUNCTION("""COMPUTED_VALUE"""),"Magang Kerja Perusahaan (12D1)")</f>
        <v>Magang Kerja Perusahaan (12D1)</v>
      </c>
      <c r="Y41" s="5" t="str">
        <f ca="1">IFERROR(__xludf.DUMMYFUNCTION("""COMPUTED_VALUE"""),"Magang Kerja Perusahaan (12D2)")</f>
        <v>Magang Kerja Perusahaan (12D2)</v>
      </c>
      <c r="Z41" s="5" t="str">
        <f ca="1">IFERROR(__xludf.DUMMYFUNCTION("""COMPUTED_VALUE"""),"Magang Kerja Perusahaan (12D3)")</f>
        <v>Magang Kerja Perusahaan (12D3)</v>
      </c>
      <c r="AA41" s="5" t="str">
        <f ca="1">IFERROR(__xludf.DUMMYFUNCTION("""COMPUTED_VALUE"""),"Manajemen Ternak Perah")</f>
        <v>Manajemen Ternak Perah</v>
      </c>
      <c r="AB41" s="5" t="str">
        <f ca="1">IFERROR(__xludf.DUMMYFUNCTION("""COMPUTED_VALUE"""),"Manajemen Ternak Potong")</f>
        <v>Manajemen Ternak Potong</v>
      </c>
      <c r="AC41" s="5" t="str">
        <f ca="1">IFERROR(__xludf.DUMMYFUNCTION("""COMPUTED_VALUE"""),"Manajemen Ternak Unggas")</f>
        <v>Manajemen Ternak Unggas</v>
      </c>
      <c r="AD41" s="5" t="str">
        <f ca="1">IFERROR(__xludf.DUMMYFUNCTION("""COMPUTED_VALUE"""),"Mikrobiologi")</f>
        <v>Mikrobiologi</v>
      </c>
      <c r="AE41" s="5" t="str">
        <f ca="1">IFERROR(__xludf.DUMMYFUNCTION("""COMPUTED_VALUE"""),"Nutrisi Ternak Ruminansia")</f>
        <v>Nutrisi Ternak Ruminansia</v>
      </c>
      <c r="AF41" s="5" t="str">
        <f ca="1">IFERROR(__xludf.DUMMYFUNCTION("""COMPUTED_VALUE"""),"Nutrisionis")</f>
        <v>Nutrisionis</v>
      </c>
      <c r="AG41" s="5" t="str">
        <f ca="1">IFERROR(__xludf.DUMMYFUNCTION("""COMPUTED_VALUE"""),"Pemasaran Ternak dan Hasil Ternak")</f>
        <v>Pemasaran Ternak dan Hasil Ternak</v>
      </c>
      <c r="AH41" s="5" t="str">
        <f ca="1">IFERROR(__xludf.DUMMYFUNCTION("""COMPUTED_VALUE"""),"Praktikum Ilmu Kesehatan Ternak")</f>
        <v>Praktikum Ilmu Kesehatan Ternak</v>
      </c>
      <c r="AI41" s="5" t="str">
        <f ca="1">IFERROR(__xludf.DUMMYFUNCTION("""COMPUTED_VALUE"""),"Praktikum Manajemen Ternak Unggas (12D1)")</f>
        <v>Praktikum Manajemen Ternak Unggas (12D1)</v>
      </c>
      <c r="AJ41" s="5" t="str">
        <f ca="1">IFERROR(__xludf.DUMMYFUNCTION("""COMPUTED_VALUE"""),"Praktikum Manajemen Ternak Unggas (12D2)")</f>
        <v>Praktikum Manajemen Ternak Unggas (12D2)</v>
      </c>
      <c r="AK41" s="5" t="str">
        <f ca="1">IFERROR(__xludf.DUMMYFUNCTION("""COMPUTED_VALUE"""),"Praktikum Bahan Pakan dan Formulasi Ransum")</f>
        <v>Praktikum Bahan Pakan dan Formulasi Ransum</v>
      </c>
      <c r="AL41" s="5" t="str">
        <f ca="1">IFERROR(__xludf.DUMMYFUNCTION("""COMPUTED_VALUE"""),"Praktikum Bioteknologi Reproduksi Ternak (12D1)")</f>
        <v>Praktikum Bioteknologi Reproduksi Ternak (12D1)</v>
      </c>
      <c r="AM41" s="5" t="str">
        <f ca="1">IFERROR(__xludf.DUMMYFUNCTION("""COMPUTED_VALUE"""),"Praktikum Bioteknologi Reproduksi Ternak (12D2)")</f>
        <v>Praktikum Bioteknologi Reproduksi Ternak (12D2)</v>
      </c>
      <c r="AN41" s="5" t="str">
        <f ca="1">IFERROR(__xludf.DUMMYFUNCTION("""COMPUTED_VALUE"""),"Praktikum Dasar Nutrisi Ternak (12D1)")</f>
        <v>Praktikum Dasar Nutrisi Ternak (12D1)</v>
      </c>
      <c r="AO41" s="5" t="str">
        <f ca="1">IFERROR(__xludf.DUMMYFUNCTION("""COMPUTED_VALUE"""),"Praktikum Dasar Nutrisi Ternak (12D2)")</f>
        <v>Praktikum Dasar Nutrisi Ternak (12D2)</v>
      </c>
      <c r="AP41" s="5" t="str">
        <f ca="1">IFERROR(__xludf.DUMMYFUNCTION("""COMPUTED_VALUE"""),"Praktikum Manajemen Ternak Perah (12D1)")</f>
        <v>Praktikum Manajemen Ternak Perah (12D1)</v>
      </c>
      <c r="AQ41" s="5" t="str">
        <f ca="1">IFERROR(__xludf.DUMMYFUNCTION("""COMPUTED_VALUE"""),"Praktikum Manajemen Ternak Perah (12D2)")</f>
        <v>Praktikum Manajemen Ternak Perah (12D2)</v>
      </c>
      <c r="AR41" s="5" t="str">
        <f ca="1">IFERROR(__xludf.DUMMYFUNCTION("""COMPUTED_VALUE"""),"Praktikum Manajemen Ternak Potong (12D1)")</f>
        <v>Praktikum Manajemen Ternak Potong (12D1)</v>
      </c>
      <c r="AS41" s="5" t="str">
        <f ca="1">IFERROR(__xludf.DUMMYFUNCTION("""COMPUTED_VALUE"""),"Praktikum Manajemen Ternak Potong(12D2)")</f>
        <v>Praktikum Manajemen Ternak Potong(12D2)</v>
      </c>
      <c r="AT41" s="5" t="str">
        <f ca="1">IFERROR(__xludf.DUMMYFUNCTION("""COMPUTED_VALUE"""),"Praktikum Mikrobiologi (12D1)")</f>
        <v>Praktikum Mikrobiologi (12D1)</v>
      </c>
      <c r="AU41" s="5" t="str">
        <f ca="1">IFERROR(__xludf.DUMMYFUNCTION("""COMPUTED_VALUE"""),"Praktikum Mikrobiologi (12D2)")</f>
        <v>Praktikum Mikrobiologi (12D2)</v>
      </c>
      <c r="AV41" s="5" t="str">
        <f ca="1">IFERROR(__xludf.DUMMYFUNCTION("""COMPUTED_VALUE"""),"Praktikum Teknologi Pengolahan Daging dan Kulit (12D1)")</f>
        <v>Praktikum Teknologi Pengolahan Daging dan Kulit (12D1)</v>
      </c>
      <c r="AW41" s="5" t="str">
        <f ca="1">IFERROR(__xludf.DUMMYFUNCTION("""COMPUTED_VALUE"""),"Praktikum Teknologi Pengolahan Daging dan Kulit (12D2)")</f>
        <v>Praktikum Teknologi Pengolahan Daging dan Kulit (12D2)</v>
      </c>
      <c r="AX41" s="5" t="str">
        <f ca="1">IFERROR(__xludf.DUMMYFUNCTION("""COMPUTED_VALUE"""),"Seminar")</f>
        <v>Seminar</v>
      </c>
      <c r="AY41" s="5" t="str">
        <f ca="1">IFERROR(__xludf.DUMMYFUNCTION("""COMPUTED_VALUE"""),"Teknologi Pakan")</f>
        <v>Teknologi Pakan</v>
      </c>
      <c r="AZ41" s="5" t="str">
        <f ca="1">IFERROR(__xludf.DUMMYFUNCTION("""COMPUTED_VALUE"""),"Teknologi Pengolahan Daging dan Kulit")</f>
        <v>Teknologi Pengolahan Daging dan Kulit</v>
      </c>
    </row>
    <row r="42" spans="2:52" ht="13.2" x14ac:dyDescent="0.25">
      <c r="B42" s="12" t="s">
        <v>14</v>
      </c>
      <c r="C42" s="13" t="s">
        <v>39</v>
      </c>
      <c r="D42" s="14" t="s">
        <v>130</v>
      </c>
      <c r="E42" s="14">
        <v>2</v>
      </c>
      <c r="F42" s="14" t="s">
        <v>131</v>
      </c>
      <c r="G42" s="13" t="s">
        <v>177</v>
      </c>
      <c r="I42" s="5" t="str">
        <f ca="1">IFERROR(__xludf.DUMMYFUNCTION("transpose(unique( filter(C$3:C$119,B$3:B$119='master data'!E47)))"),"Agribisnis")</f>
        <v>Agribisnis</v>
      </c>
      <c r="J42" s="5" t="str">
        <f ca="1">IFERROR(__xludf.DUMMYFUNCTION("""COMPUTED_VALUE"""),"Agroklimatologi")</f>
        <v>Agroklimatologi</v>
      </c>
      <c r="K42" s="5" t="str">
        <f ca="1">IFERROR(__xludf.DUMMYFUNCTION("""COMPUTED_VALUE"""),"Agroteknologi Serealia dan Umbi")</f>
        <v>Agroteknologi Serealia dan Umbi</v>
      </c>
      <c r="L42" s="5" t="str">
        <f ca="1">IFERROR(__xludf.DUMMYFUNCTION("""COMPUTED_VALUE"""),"Agroteknologi Tanaman Perkebunan")</f>
        <v>Agroteknologi Tanaman Perkebunan</v>
      </c>
      <c r="M42" s="5" t="str">
        <f ca="1">IFERROR(__xludf.DUMMYFUNCTION("""COMPUTED_VALUE"""),"Biokimia Tanaman")</f>
        <v>Biokimia Tanaman</v>
      </c>
      <c r="N42" s="5" t="str">
        <f ca="1">IFERROR(__xludf.DUMMYFUNCTION("""COMPUTED_VALUE"""),"Fisiologi Tanaman")</f>
        <v>Fisiologi Tanaman</v>
      </c>
      <c r="O42" s="5" t="str">
        <f ca="1">IFERROR(__xludf.DUMMYFUNCTION("""COMPUTED_VALUE"""),"Ilmu Hama, Penyakit dan Gulma")</f>
        <v>Ilmu Hama, Penyakit dan Gulma</v>
      </c>
      <c r="P42" s="5" t="str">
        <f ca="1">IFERROR(__xludf.DUMMYFUNCTION("""COMPUTED_VALUE"""),"Kesuburan Tanah")</f>
        <v>Kesuburan Tanah</v>
      </c>
      <c r="Q42" s="5" t="str">
        <f ca="1">IFERROR(__xludf.DUMMYFUNCTION("""COMPUTED_VALUE"""),"Kolokium")</f>
        <v>Kolokium</v>
      </c>
      <c r="R42" s="5" t="str">
        <f ca="1">IFERROR(__xludf.DUMMYFUNCTION("""COMPUTED_VALUE"""),"Komunikasi Pertanian")</f>
        <v>Komunikasi Pertanian</v>
      </c>
      <c r="S42" s="5" t="str">
        <f ca="1">IFERROR(__xludf.DUMMYFUNCTION("""COMPUTED_VALUE"""),"Konservasi Tanah dan Air")</f>
        <v>Konservasi Tanah dan Air</v>
      </c>
      <c r="T42" s="5" t="str">
        <f ca="1">IFERROR(__xludf.DUMMYFUNCTION("""COMPUTED_VALUE"""),"Kuliah Lapang Pertanian Terpadu (12D2)")</f>
        <v>Kuliah Lapang Pertanian Terpadu (12D2)</v>
      </c>
      <c r="U42" s="5" t="str">
        <f ca="1">IFERROR(__xludf.DUMMYFUNCTION("""COMPUTED_VALUE"""),"Metode Penelitian Survey")</f>
        <v>Metode Penelitian Survey</v>
      </c>
      <c r="V42" s="5" t="str">
        <f ca="1">IFERROR(__xludf.DUMMYFUNCTION("""COMPUTED_VALUE"""),"Mikrobiologi Pertanian")</f>
        <v>Mikrobiologi Pertanian</v>
      </c>
      <c r="W42" s="5" t="str">
        <f ca="1">IFERROR(__xludf.DUMMYFUNCTION("""COMPUTED_VALUE"""),"Pemuliaan Tanaman")</f>
        <v>Pemuliaan Tanaman</v>
      </c>
      <c r="X42" s="5" t="str">
        <f ca="1">IFERROR(__xludf.DUMMYFUNCTION("""COMPUTED_VALUE"""),"Pengelolaan Hama Terpadu")</f>
        <v>Pengelolaan Hama Terpadu</v>
      </c>
      <c r="Y42" s="5" t="str">
        <f ca="1">IFERROR(__xludf.DUMMYFUNCTION("""COMPUTED_VALUE"""),"Pengelolaan Air")</f>
        <v>Pengelolaan Air</v>
      </c>
      <c r="Z42" s="5" t="str">
        <f ca="1">IFERROR(__xludf.DUMMYFUNCTION("""COMPUTED_VALUE"""),"Perbanyakan Vegetatif")</f>
        <v>Perbanyakan Vegetatif</v>
      </c>
      <c r="AA42" s="5" t="str">
        <f ca="1">IFERROR(__xludf.DUMMYFUNCTION("""COMPUTED_VALUE"""),"Praktek Kerja (12D1)")</f>
        <v>Praktek Kerja (12D1)</v>
      </c>
      <c r="AB42" s="5" t="str">
        <f ca="1">IFERROR(__xludf.DUMMYFUNCTION("""COMPUTED_VALUE"""),"Praktek Kerja (12D2)")</f>
        <v>Praktek Kerja (12D2)</v>
      </c>
      <c r="AC42" s="5" t="str">
        <f ca="1">IFERROR(__xludf.DUMMYFUNCTION("""COMPUTED_VALUE"""),"Praktikum Agroklimatologi")</f>
        <v>Praktikum Agroklimatologi</v>
      </c>
      <c r="AD42" s="5" t="str">
        <f ca="1">IFERROR(__xludf.DUMMYFUNCTION("""COMPUTED_VALUE"""),"Praktikum Agroteknologi Tanaman Perkebunan")</f>
        <v>Praktikum Agroteknologi Tanaman Perkebunan</v>
      </c>
      <c r="AE42" s="5" t="str">
        <f ca="1">IFERROR(__xludf.DUMMYFUNCTION("""COMPUTED_VALUE"""),"Praktikum Biokimia Tanaman")</f>
        <v>Praktikum Biokimia Tanaman</v>
      </c>
      <c r="AF42" s="5" t="str">
        <f ca="1">IFERROR(__xludf.DUMMYFUNCTION("""COMPUTED_VALUE"""),"Praktikum Fisiologi Tanaman")</f>
        <v>Praktikum Fisiologi Tanaman</v>
      </c>
      <c r="AG42" s="5" t="str">
        <f ca="1">IFERROR(__xludf.DUMMYFUNCTION("""COMPUTED_VALUE"""),"Praktikum Ilmu Hama, Penyakit dan Gulma")</f>
        <v>Praktikum Ilmu Hama, Penyakit dan Gulma</v>
      </c>
      <c r="AH42" s="5" t="str">
        <f ca="1">IFERROR(__xludf.DUMMYFUNCTION("""COMPUTED_VALUE"""),"Praktikum Kesuburan Tanah")</f>
        <v>Praktikum Kesuburan Tanah</v>
      </c>
      <c r="AI42" s="5" t="str">
        <f ca="1">IFERROR(__xludf.DUMMYFUNCTION("""COMPUTED_VALUE"""),"Praktikum Komunikasi Pertanian")</f>
        <v>Praktikum Komunikasi Pertanian</v>
      </c>
      <c r="AJ42" s="5" t="str">
        <f ca="1">IFERROR(__xludf.DUMMYFUNCTION("""COMPUTED_VALUE"""),"Praktikum Mikrobiologi Pertanian")</f>
        <v>Praktikum Mikrobiologi Pertanian</v>
      </c>
      <c r="AK42" s="5" t="str">
        <f ca="1">IFERROR(__xludf.DUMMYFUNCTION("""COMPUTED_VALUE"""),"Praktikum Pemuliaan Tanaman")</f>
        <v>Praktikum Pemuliaan Tanaman</v>
      </c>
      <c r="AL42" s="5" t="str">
        <f ca="1">IFERROR(__xludf.DUMMYFUNCTION("""COMPUTED_VALUE"""),"Praktikum Pengelolaan Air")</f>
        <v>Praktikum Pengelolaan Air</v>
      </c>
      <c r="AM42" s="5" t="str">
        <f ca="1">IFERROR(__xludf.DUMMYFUNCTION("""COMPUTED_VALUE"""),"Praktikum Pengelolaan Hama Terpadu")</f>
        <v>Praktikum Pengelolaan Hama Terpadu</v>
      </c>
      <c r="AN42" s="5" t="str">
        <f ca="1">IFERROR(__xludf.DUMMYFUNCTION("""COMPUTED_VALUE"""),"Praktikum Perbanyakan Vegetatif")</f>
        <v>Praktikum Perbanyakan Vegetatif</v>
      </c>
      <c r="AO42" s="5" t="str">
        <f ca="1">IFERROR(__xludf.DUMMYFUNCTION("""COMPUTED_VALUE"""),"Praktikum Teknologi Benih")</f>
        <v>Praktikum Teknologi Benih</v>
      </c>
      <c r="AP42" s="5" t="str">
        <f ca="1">IFERROR(__xludf.DUMMYFUNCTION("""COMPUTED_VALUE"""),"Sosiologi Pertanian")</f>
        <v>Sosiologi Pertanian</v>
      </c>
      <c r="AQ42" s="5" t="str">
        <f ca="1">IFERROR(__xludf.DUMMYFUNCTION("""COMPUTED_VALUE"""),"Teknologi Benih")</f>
        <v>Teknologi Benih</v>
      </c>
    </row>
    <row r="43" spans="2:52" ht="13.2" x14ac:dyDescent="0.25">
      <c r="B43" s="12" t="s">
        <v>14</v>
      </c>
      <c r="C43" s="13" t="s">
        <v>18</v>
      </c>
      <c r="D43" s="14" t="s">
        <v>126</v>
      </c>
      <c r="E43" s="12">
        <v>2</v>
      </c>
      <c r="F43" s="14" t="s">
        <v>127</v>
      </c>
      <c r="G43" s="13" t="s">
        <v>178</v>
      </c>
      <c r="I43" s="5" t="str">
        <f ca="1">IFERROR(__xludf.DUMMYFUNCTION("transpose(unique( filter(C$3:C$119,B$3:B$119='master data'!E48)))"),"Agribisnis")</f>
        <v>Agribisnis</v>
      </c>
      <c r="J43" s="5" t="str">
        <f ca="1">IFERROR(__xludf.DUMMYFUNCTION("""COMPUTED_VALUE"""),"Agroklimatologi")</f>
        <v>Agroklimatologi</v>
      </c>
      <c r="K43" s="5" t="str">
        <f ca="1">IFERROR(__xludf.DUMMYFUNCTION("""COMPUTED_VALUE"""),"Agroteknologi Serealia dan Umbi")</f>
        <v>Agroteknologi Serealia dan Umbi</v>
      </c>
      <c r="L43" s="5" t="str">
        <f ca="1">IFERROR(__xludf.DUMMYFUNCTION("""COMPUTED_VALUE"""),"Agroteknologi Tanaman Perkebunan")</f>
        <v>Agroteknologi Tanaman Perkebunan</v>
      </c>
      <c r="M43" s="5" t="str">
        <f ca="1">IFERROR(__xludf.DUMMYFUNCTION("""COMPUTED_VALUE"""),"Biokimia Tanaman")</f>
        <v>Biokimia Tanaman</v>
      </c>
      <c r="N43" s="5" t="str">
        <f ca="1">IFERROR(__xludf.DUMMYFUNCTION("""COMPUTED_VALUE"""),"Fisiologi Tanaman")</f>
        <v>Fisiologi Tanaman</v>
      </c>
      <c r="O43" s="5" t="str">
        <f ca="1">IFERROR(__xludf.DUMMYFUNCTION("""COMPUTED_VALUE"""),"Ilmu Hama, Penyakit dan Gulma")</f>
        <v>Ilmu Hama, Penyakit dan Gulma</v>
      </c>
      <c r="P43" s="5" t="str">
        <f ca="1">IFERROR(__xludf.DUMMYFUNCTION("""COMPUTED_VALUE"""),"Kesuburan Tanah")</f>
        <v>Kesuburan Tanah</v>
      </c>
      <c r="Q43" s="5" t="str">
        <f ca="1">IFERROR(__xludf.DUMMYFUNCTION("""COMPUTED_VALUE"""),"Kolokium")</f>
        <v>Kolokium</v>
      </c>
      <c r="R43" s="5" t="str">
        <f ca="1">IFERROR(__xludf.DUMMYFUNCTION("""COMPUTED_VALUE"""),"Komunikasi Pertanian")</f>
        <v>Komunikasi Pertanian</v>
      </c>
      <c r="S43" s="5" t="str">
        <f ca="1">IFERROR(__xludf.DUMMYFUNCTION("""COMPUTED_VALUE"""),"Konservasi Tanah dan Air")</f>
        <v>Konservasi Tanah dan Air</v>
      </c>
      <c r="T43" s="5" t="str">
        <f ca="1">IFERROR(__xludf.DUMMYFUNCTION("""COMPUTED_VALUE"""),"Kuliah Lapang Pertanian Terpadu (12D2)")</f>
        <v>Kuliah Lapang Pertanian Terpadu (12D2)</v>
      </c>
      <c r="U43" s="5" t="str">
        <f ca="1">IFERROR(__xludf.DUMMYFUNCTION("""COMPUTED_VALUE"""),"Metode Penelitian Survey")</f>
        <v>Metode Penelitian Survey</v>
      </c>
      <c r="V43" s="5" t="str">
        <f ca="1">IFERROR(__xludf.DUMMYFUNCTION("""COMPUTED_VALUE"""),"Mikrobiologi Pertanian")</f>
        <v>Mikrobiologi Pertanian</v>
      </c>
      <c r="W43" s="5" t="str">
        <f ca="1">IFERROR(__xludf.DUMMYFUNCTION("""COMPUTED_VALUE"""),"Pemuliaan Tanaman")</f>
        <v>Pemuliaan Tanaman</v>
      </c>
      <c r="X43" s="5" t="str">
        <f ca="1">IFERROR(__xludf.DUMMYFUNCTION("""COMPUTED_VALUE"""),"Pengelolaan Hama Terpadu")</f>
        <v>Pengelolaan Hama Terpadu</v>
      </c>
      <c r="Y43" s="5" t="str">
        <f ca="1">IFERROR(__xludf.DUMMYFUNCTION("""COMPUTED_VALUE"""),"Pengelolaan Air")</f>
        <v>Pengelolaan Air</v>
      </c>
      <c r="Z43" s="5" t="str">
        <f ca="1">IFERROR(__xludf.DUMMYFUNCTION("""COMPUTED_VALUE"""),"Perbanyakan Vegetatif")</f>
        <v>Perbanyakan Vegetatif</v>
      </c>
      <c r="AA43" s="5" t="str">
        <f ca="1">IFERROR(__xludf.DUMMYFUNCTION("""COMPUTED_VALUE"""),"Praktek Kerja (12D1)")</f>
        <v>Praktek Kerja (12D1)</v>
      </c>
      <c r="AB43" s="5" t="str">
        <f ca="1">IFERROR(__xludf.DUMMYFUNCTION("""COMPUTED_VALUE"""),"Praktek Kerja (12D2)")</f>
        <v>Praktek Kerja (12D2)</v>
      </c>
      <c r="AC43" s="5" t="str">
        <f ca="1">IFERROR(__xludf.DUMMYFUNCTION("""COMPUTED_VALUE"""),"Praktikum Agroklimatologi")</f>
        <v>Praktikum Agroklimatologi</v>
      </c>
      <c r="AD43" s="5" t="str">
        <f ca="1">IFERROR(__xludf.DUMMYFUNCTION("""COMPUTED_VALUE"""),"Praktikum Agroteknologi Tanaman Perkebunan")</f>
        <v>Praktikum Agroteknologi Tanaman Perkebunan</v>
      </c>
      <c r="AE43" s="5" t="str">
        <f ca="1">IFERROR(__xludf.DUMMYFUNCTION("""COMPUTED_VALUE"""),"Praktikum Biokimia Tanaman")</f>
        <v>Praktikum Biokimia Tanaman</v>
      </c>
      <c r="AF43" s="5" t="str">
        <f ca="1">IFERROR(__xludf.DUMMYFUNCTION("""COMPUTED_VALUE"""),"Praktikum Fisiologi Tanaman")</f>
        <v>Praktikum Fisiologi Tanaman</v>
      </c>
      <c r="AG43" s="5" t="str">
        <f ca="1">IFERROR(__xludf.DUMMYFUNCTION("""COMPUTED_VALUE"""),"Praktikum Ilmu Hama, Penyakit dan Gulma")</f>
        <v>Praktikum Ilmu Hama, Penyakit dan Gulma</v>
      </c>
      <c r="AH43" s="5" t="str">
        <f ca="1">IFERROR(__xludf.DUMMYFUNCTION("""COMPUTED_VALUE"""),"Praktikum Kesuburan Tanah")</f>
        <v>Praktikum Kesuburan Tanah</v>
      </c>
      <c r="AI43" s="5" t="str">
        <f ca="1">IFERROR(__xludf.DUMMYFUNCTION("""COMPUTED_VALUE"""),"Praktikum Komunikasi Pertanian")</f>
        <v>Praktikum Komunikasi Pertanian</v>
      </c>
      <c r="AJ43" s="5" t="str">
        <f ca="1">IFERROR(__xludf.DUMMYFUNCTION("""COMPUTED_VALUE"""),"Praktikum Mikrobiologi Pertanian")</f>
        <v>Praktikum Mikrobiologi Pertanian</v>
      </c>
      <c r="AK43" s="5" t="str">
        <f ca="1">IFERROR(__xludf.DUMMYFUNCTION("""COMPUTED_VALUE"""),"Praktikum Pemuliaan Tanaman")</f>
        <v>Praktikum Pemuliaan Tanaman</v>
      </c>
      <c r="AL43" s="5" t="str">
        <f ca="1">IFERROR(__xludf.DUMMYFUNCTION("""COMPUTED_VALUE"""),"Praktikum Pengelolaan Air")</f>
        <v>Praktikum Pengelolaan Air</v>
      </c>
      <c r="AM43" s="5" t="str">
        <f ca="1">IFERROR(__xludf.DUMMYFUNCTION("""COMPUTED_VALUE"""),"Praktikum Pengelolaan Hama Terpadu")</f>
        <v>Praktikum Pengelolaan Hama Terpadu</v>
      </c>
      <c r="AN43" s="5" t="str">
        <f ca="1">IFERROR(__xludf.DUMMYFUNCTION("""COMPUTED_VALUE"""),"Praktikum Perbanyakan Vegetatif")</f>
        <v>Praktikum Perbanyakan Vegetatif</v>
      </c>
      <c r="AO43" s="5" t="str">
        <f ca="1">IFERROR(__xludf.DUMMYFUNCTION("""COMPUTED_VALUE"""),"Praktikum Teknologi Benih")</f>
        <v>Praktikum Teknologi Benih</v>
      </c>
      <c r="AP43" s="5" t="str">
        <f ca="1">IFERROR(__xludf.DUMMYFUNCTION("""COMPUTED_VALUE"""),"Sosiologi Pertanian")</f>
        <v>Sosiologi Pertanian</v>
      </c>
      <c r="AQ43" s="5" t="str">
        <f ca="1">IFERROR(__xludf.DUMMYFUNCTION("""COMPUTED_VALUE"""),"Teknologi Benih")</f>
        <v>Teknologi Benih</v>
      </c>
    </row>
    <row r="44" spans="2:52" ht="13.2" x14ac:dyDescent="0.25">
      <c r="B44" s="12" t="s">
        <v>14</v>
      </c>
      <c r="C44" s="13" t="s">
        <v>21</v>
      </c>
      <c r="D44" s="14" t="s">
        <v>126</v>
      </c>
      <c r="E44" s="14">
        <v>2</v>
      </c>
      <c r="F44" s="14" t="s">
        <v>131</v>
      </c>
      <c r="G44" s="13" t="s">
        <v>172</v>
      </c>
      <c r="I44" s="5" t="str">
        <f ca="1">IFERROR(__xludf.DUMMYFUNCTION("transpose(unique( filter(C$3:C$119,B$3:B$119='master data'!E49)))"),"Agribisnis")</f>
        <v>Agribisnis</v>
      </c>
      <c r="J44" s="5" t="str">
        <f ca="1">IFERROR(__xludf.DUMMYFUNCTION("""COMPUTED_VALUE"""),"Agroklimatologi")</f>
        <v>Agroklimatologi</v>
      </c>
      <c r="K44" s="5" t="str">
        <f ca="1">IFERROR(__xludf.DUMMYFUNCTION("""COMPUTED_VALUE"""),"Agroteknologi Serealia dan Umbi")</f>
        <v>Agroteknologi Serealia dan Umbi</v>
      </c>
      <c r="L44" s="5" t="str">
        <f ca="1">IFERROR(__xludf.DUMMYFUNCTION("""COMPUTED_VALUE"""),"Agroteknologi Tanaman Perkebunan")</f>
        <v>Agroteknologi Tanaman Perkebunan</v>
      </c>
      <c r="M44" s="5" t="str">
        <f ca="1">IFERROR(__xludf.DUMMYFUNCTION("""COMPUTED_VALUE"""),"Biokimia Tanaman")</f>
        <v>Biokimia Tanaman</v>
      </c>
      <c r="N44" s="5" t="str">
        <f ca="1">IFERROR(__xludf.DUMMYFUNCTION("""COMPUTED_VALUE"""),"Fisiologi Tanaman")</f>
        <v>Fisiologi Tanaman</v>
      </c>
      <c r="O44" s="5" t="str">
        <f ca="1">IFERROR(__xludf.DUMMYFUNCTION("""COMPUTED_VALUE"""),"Ilmu Hama, Penyakit dan Gulma")</f>
        <v>Ilmu Hama, Penyakit dan Gulma</v>
      </c>
      <c r="P44" s="5" t="str">
        <f ca="1">IFERROR(__xludf.DUMMYFUNCTION("""COMPUTED_VALUE"""),"Kesuburan Tanah")</f>
        <v>Kesuburan Tanah</v>
      </c>
      <c r="Q44" s="5" t="str">
        <f ca="1">IFERROR(__xludf.DUMMYFUNCTION("""COMPUTED_VALUE"""),"Kolokium")</f>
        <v>Kolokium</v>
      </c>
      <c r="R44" s="5" t="str">
        <f ca="1">IFERROR(__xludf.DUMMYFUNCTION("""COMPUTED_VALUE"""),"Komunikasi Pertanian")</f>
        <v>Komunikasi Pertanian</v>
      </c>
      <c r="S44" s="5" t="str">
        <f ca="1">IFERROR(__xludf.DUMMYFUNCTION("""COMPUTED_VALUE"""),"Konservasi Tanah dan Air")</f>
        <v>Konservasi Tanah dan Air</v>
      </c>
      <c r="T44" s="5" t="str">
        <f ca="1">IFERROR(__xludf.DUMMYFUNCTION("""COMPUTED_VALUE"""),"Kuliah Lapang Pertanian Terpadu (12D2)")</f>
        <v>Kuliah Lapang Pertanian Terpadu (12D2)</v>
      </c>
      <c r="U44" s="5" t="str">
        <f ca="1">IFERROR(__xludf.DUMMYFUNCTION("""COMPUTED_VALUE"""),"Metode Penelitian Survey")</f>
        <v>Metode Penelitian Survey</v>
      </c>
      <c r="V44" s="5" t="str">
        <f ca="1">IFERROR(__xludf.DUMMYFUNCTION("""COMPUTED_VALUE"""),"Mikrobiologi Pertanian")</f>
        <v>Mikrobiologi Pertanian</v>
      </c>
      <c r="W44" s="5" t="str">
        <f ca="1">IFERROR(__xludf.DUMMYFUNCTION("""COMPUTED_VALUE"""),"Pemuliaan Tanaman")</f>
        <v>Pemuliaan Tanaman</v>
      </c>
      <c r="X44" s="5" t="str">
        <f ca="1">IFERROR(__xludf.DUMMYFUNCTION("""COMPUTED_VALUE"""),"Pengelolaan Hama Terpadu")</f>
        <v>Pengelolaan Hama Terpadu</v>
      </c>
      <c r="Y44" s="5" t="str">
        <f ca="1">IFERROR(__xludf.DUMMYFUNCTION("""COMPUTED_VALUE"""),"Pengelolaan Air")</f>
        <v>Pengelolaan Air</v>
      </c>
      <c r="Z44" s="5" t="str">
        <f ca="1">IFERROR(__xludf.DUMMYFUNCTION("""COMPUTED_VALUE"""),"Perbanyakan Vegetatif")</f>
        <v>Perbanyakan Vegetatif</v>
      </c>
      <c r="AA44" s="5" t="str">
        <f ca="1">IFERROR(__xludf.DUMMYFUNCTION("""COMPUTED_VALUE"""),"Praktek Kerja (12D1)")</f>
        <v>Praktek Kerja (12D1)</v>
      </c>
      <c r="AB44" s="5" t="str">
        <f ca="1">IFERROR(__xludf.DUMMYFUNCTION("""COMPUTED_VALUE"""),"Praktek Kerja (12D2)")</f>
        <v>Praktek Kerja (12D2)</v>
      </c>
      <c r="AC44" s="5" t="str">
        <f ca="1">IFERROR(__xludf.DUMMYFUNCTION("""COMPUTED_VALUE"""),"Praktikum Agroklimatologi")</f>
        <v>Praktikum Agroklimatologi</v>
      </c>
      <c r="AD44" s="5" t="str">
        <f ca="1">IFERROR(__xludf.DUMMYFUNCTION("""COMPUTED_VALUE"""),"Praktikum Agroteknologi Tanaman Perkebunan")</f>
        <v>Praktikum Agroteknologi Tanaman Perkebunan</v>
      </c>
      <c r="AE44" s="5" t="str">
        <f ca="1">IFERROR(__xludf.DUMMYFUNCTION("""COMPUTED_VALUE"""),"Praktikum Biokimia Tanaman")</f>
        <v>Praktikum Biokimia Tanaman</v>
      </c>
      <c r="AF44" s="5" t="str">
        <f ca="1">IFERROR(__xludf.DUMMYFUNCTION("""COMPUTED_VALUE"""),"Praktikum Fisiologi Tanaman")</f>
        <v>Praktikum Fisiologi Tanaman</v>
      </c>
      <c r="AG44" s="5" t="str">
        <f ca="1">IFERROR(__xludf.DUMMYFUNCTION("""COMPUTED_VALUE"""),"Praktikum Ilmu Hama, Penyakit dan Gulma")</f>
        <v>Praktikum Ilmu Hama, Penyakit dan Gulma</v>
      </c>
      <c r="AH44" s="5" t="str">
        <f ca="1">IFERROR(__xludf.DUMMYFUNCTION("""COMPUTED_VALUE"""),"Praktikum Kesuburan Tanah")</f>
        <v>Praktikum Kesuburan Tanah</v>
      </c>
      <c r="AI44" s="5" t="str">
        <f ca="1">IFERROR(__xludf.DUMMYFUNCTION("""COMPUTED_VALUE"""),"Praktikum Komunikasi Pertanian")</f>
        <v>Praktikum Komunikasi Pertanian</v>
      </c>
      <c r="AJ44" s="5" t="str">
        <f ca="1">IFERROR(__xludf.DUMMYFUNCTION("""COMPUTED_VALUE"""),"Praktikum Mikrobiologi Pertanian")</f>
        <v>Praktikum Mikrobiologi Pertanian</v>
      </c>
      <c r="AK44" s="5" t="str">
        <f ca="1">IFERROR(__xludf.DUMMYFUNCTION("""COMPUTED_VALUE"""),"Praktikum Pemuliaan Tanaman")</f>
        <v>Praktikum Pemuliaan Tanaman</v>
      </c>
      <c r="AL44" s="5" t="str">
        <f ca="1">IFERROR(__xludf.DUMMYFUNCTION("""COMPUTED_VALUE"""),"Praktikum Pengelolaan Air")</f>
        <v>Praktikum Pengelolaan Air</v>
      </c>
      <c r="AM44" s="5" t="str">
        <f ca="1">IFERROR(__xludf.DUMMYFUNCTION("""COMPUTED_VALUE"""),"Praktikum Pengelolaan Hama Terpadu")</f>
        <v>Praktikum Pengelolaan Hama Terpadu</v>
      </c>
      <c r="AN44" s="5" t="str">
        <f ca="1">IFERROR(__xludf.DUMMYFUNCTION("""COMPUTED_VALUE"""),"Praktikum Perbanyakan Vegetatif")</f>
        <v>Praktikum Perbanyakan Vegetatif</v>
      </c>
      <c r="AO44" s="5" t="str">
        <f ca="1">IFERROR(__xludf.DUMMYFUNCTION("""COMPUTED_VALUE"""),"Praktikum Teknologi Benih")</f>
        <v>Praktikum Teknologi Benih</v>
      </c>
      <c r="AP44" s="5" t="str">
        <f ca="1">IFERROR(__xludf.DUMMYFUNCTION("""COMPUTED_VALUE"""),"Sosiologi Pertanian")</f>
        <v>Sosiologi Pertanian</v>
      </c>
      <c r="AQ44" s="5" t="str">
        <f ca="1">IFERROR(__xludf.DUMMYFUNCTION("""COMPUTED_VALUE"""),"Teknologi Benih")</f>
        <v>Teknologi Benih</v>
      </c>
    </row>
    <row r="45" spans="2:52" ht="13.2" x14ac:dyDescent="0.25">
      <c r="B45" s="12" t="s">
        <v>14</v>
      </c>
      <c r="C45" s="13" t="s">
        <v>179</v>
      </c>
      <c r="D45" s="14" t="s">
        <v>126</v>
      </c>
      <c r="E45" s="14">
        <v>2</v>
      </c>
      <c r="F45" s="14" t="s">
        <v>127</v>
      </c>
      <c r="G45" s="13" t="s">
        <v>177</v>
      </c>
      <c r="I45" s="5" t="str">
        <f ca="1">IFERROR(__xludf.DUMMYFUNCTION("transpose(unique( filter(C$3:C$119,B$3:B$119='master data'!E50)))"),"Agribisnis")</f>
        <v>Agribisnis</v>
      </c>
      <c r="J45" s="5" t="str">
        <f ca="1">IFERROR(__xludf.DUMMYFUNCTION("""COMPUTED_VALUE"""),"Agroklimatologi")</f>
        <v>Agroklimatologi</v>
      </c>
      <c r="K45" s="5" t="str">
        <f ca="1">IFERROR(__xludf.DUMMYFUNCTION("""COMPUTED_VALUE"""),"Agroteknologi Serealia dan Umbi")</f>
        <v>Agroteknologi Serealia dan Umbi</v>
      </c>
      <c r="L45" s="5" t="str">
        <f ca="1">IFERROR(__xludf.DUMMYFUNCTION("""COMPUTED_VALUE"""),"Agroteknologi Tanaman Perkebunan")</f>
        <v>Agroteknologi Tanaman Perkebunan</v>
      </c>
      <c r="M45" s="5" t="str">
        <f ca="1">IFERROR(__xludf.DUMMYFUNCTION("""COMPUTED_VALUE"""),"Biokimia Tanaman")</f>
        <v>Biokimia Tanaman</v>
      </c>
      <c r="N45" s="5" t="str">
        <f ca="1">IFERROR(__xludf.DUMMYFUNCTION("""COMPUTED_VALUE"""),"Fisiologi Tanaman")</f>
        <v>Fisiologi Tanaman</v>
      </c>
      <c r="O45" s="5" t="str">
        <f ca="1">IFERROR(__xludf.DUMMYFUNCTION("""COMPUTED_VALUE"""),"Ilmu Hama, Penyakit dan Gulma")</f>
        <v>Ilmu Hama, Penyakit dan Gulma</v>
      </c>
      <c r="P45" s="5" t="str">
        <f ca="1">IFERROR(__xludf.DUMMYFUNCTION("""COMPUTED_VALUE"""),"Kesuburan Tanah")</f>
        <v>Kesuburan Tanah</v>
      </c>
      <c r="Q45" s="5" t="str">
        <f ca="1">IFERROR(__xludf.DUMMYFUNCTION("""COMPUTED_VALUE"""),"Kolokium")</f>
        <v>Kolokium</v>
      </c>
      <c r="R45" s="5" t="str">
        <f ca="1">IFERROR(__xludf.DUMMYFUNCTION("""COMPUTED_VALUE"""),"Komunikasi Pertanian")</f>
        <v>Komunikasi Pertanian</v>
      </c>
      <c r="S45" s="5" t="str">
        <f ca="1">IFERROR(__xludf.DUMMYFUNCTION("""COMPUTED_VALUE"""),"Konservasi Tanah dan Air")</f>
        <v>Konservasi Tanah dan Air</v>
      </c>
      <c r="T45" s="5" t="str">
        <f ca="1">IFERROR(__xludf.DUMMYFUNCTION("""COMPUTED_VALUE"""),"Kuliah Lapang Pertanian Terpadu (12D2)")</f>
        <v>Kuliah Lapang Pertanian Terpadu (12D2)</v>
      </c>
      <c r="U45" s="5" t="str">
        <f ca="1">IFERROR(__xludf.DUMMYFUNCTION("""COMPUTED_VALUE"""),"Metode Penelitian Survey")</f>
        <v>Metode Penelitian Survey</v>
      </c>
      <c r="V45" s="5" t="str">
        <f ca="1">IFERROR(__xludf.DUMMYFUNCTION("""COMPUTED_VALUE"""),"Mikrobiologi Pertanian")</f>
        <v>Mikrobiologi Pertanian</v>
      </c>
      <c r="W45" s="5" t="str">
        <f ca="1">IFERROR(__xludf.DUMMYFUNCTION("""COMPUTED_VALUE"""),"Pemuliaan Tanaman")</f>
        <v>Pemuliaan Tanaman</v>
      </c>
      <c r="X45" s="5" t="str">
        <f ca="1">IFERROR(__xludf.DUMMYFUNCTION("""COMPUTED_VALUE"""),"Pengelolaan Hama Terpadu")</f>
        <v>Pengelolaan Hama Terpadu</v>
      </c>
      <c r="Y45" s="5" t="str">
        <f ca="1">IFERROR(__xludf.DUMMYFUNCTION("""COMPUTED_VALUE"""),"Pengelolaan Air")</f>
        <v>Pengelolaan Air</v>
      </c>
      <c r="Z45" s="5" t="str">
        <f ca="1">IFERROR(__xludf.DUMMYFUNCTION("""COMPUTED_VALUE"""),"Perbanyakan Vegetatif")</f>
        <v>Perbanyakan Vegetatif</v>
      </c>
      <c r="AA45" s="5" t="str">
        <f ca="1">IFERROR(__xludf.DUMMYFUNCTION("""COMPUTED_VALUE"""),"Praktek Kerja (12D1)")</f>
        <v>Praktek Kerja (12D1)</v>
      </c>
      <c r="AB45" s="5" t="str">
        <f ca="1">IFERROR(__xludf.DUMMYFUNCTION("""COMPUTED_VALUE"""),"Praktek Kerja (12D2)")</f>
        <v>Praktek Kerja (12D2)</v>
      </c>
      <c r="AC45" s="5" t="str">
        <f ca="1">IFERROR(__xludf.DUMMYFUNCTION("""COMPUTED_VALUE"""),"Praktikum Agroklimatologi")</f>
        <v>Praktikum Agroklimatologi</v>
      </c>
      <c r="AD45" s="5" t="str">
        <f ca="1">IFERROR(__xludf.DUMMYFUNCTION("""COMPUTED_VALUE"""),"Praktikum Agroteknologi Tanaman Perkebunan")</f>
        <v>Praktikum Agroteknologi Tanaman Perkebunan</v>
      </c>
      <c r="AE45" s="5" t="str">
        <f ca="1">IFERROR(__xludf.DUMMYFUNCTION("""COMPUTED_VALUE"""),"Praktikum Biokimia Tanaman")</f>
        <v>Praktikum Biokimia Tanaman</v>
      </c>
      <c r="AF45" s="5" t="str">
        <f ca="1">IFERROR(__xludf.DUMMYFUNCTION("""COMPUTED_VALUE"""),"Praktikum Fisiologi Tanaman")</f>
        <v>Praktikum Fisiologi Tanaman</v>
      </c>
      <c r="AG45" s="5" t="str">
        <f ca="1">IFERROR(__xludf.DUMMYFUNCTION("""COMPUTED_VALUE"""),"Praktikum Ilmu Hama, Penyakit dan Gulma")</f>
        <v>Praktikum Ilmu Hama, Penyakit dan Gulma</v>
      </c>
      <c r="AH45" s="5" t="str">
        <f ca="1">IFERROR(__xludf.DUMMYFUNCTION("""COMPUTED_VALUE"""),"Praktikum Kesuburan Tanah")</f>
        <v>Praktikum Kesuburan Tanah</v>
      </c>
      <c r="AI45" s="5" t="str">
        <f ca="1">IFERROR(__xludf.DUMMYFUNCTION("""COMPUTED_VALUE"""),"Praktikum Komunikasi Pertanian")</f>
        <v>Praktikum Komunikasi Pertanian</v>
      </c>
      <c r="AJ45" s="5" t="str">
        <f ca="1">IFERROR(__xludf.DUMMYFUNCTION("""COMPUTED_VALUE"""),"Praktikum Mikrobiologi Pertanian")</f>
        <v>Praktikum Mikrobiologi Pertanian</v>
      </c>
      <c r="AK45" s="5" t="str">
        <f ca="1">IFERROR(__xludf.DUMMYFUNCTION("""COMPUTED_VALUE"""),"Praktikum Pemuliaan Tanaman")</f>
        <v>Praktikum Pemuliaan Tanaman</v>
      </c>
      <c r="AL45" s="5" t="str">
        <f ca="1">IFERROR(__xludf.DUMMYFUNCTION("""COMPUTED_VALUE"""),"Praktikum Pengelolaan Air")</f>
        <v>Praktikum Pengelolaan Air</v>
      </c>
      <c r="AM45" s="5" t="str">
        <f ca="1">IFERROR(__xludf.DUMMYFUNCTION("""COMPUTED_VALUE"""),"Praktikum Pengelolaan Hama Terpadu")</f>
        <v>Praktikum Pengelolaan Hama Terpadu</v>
      </c>
      <c r="AN45" s="5" t="str">
        <f ca="1">IFERROR(__xludf.DUMMYFUNCTION("""COMPUTED_VALUE"""),"Praktikum Perbanyakan Vegetatif")</f>
        <v>Praktikum Perbanyakan Vegetatif</v>
      </c>
      <c r="AO45" s="5" t="str">
        <f ca="1">IFERROR(__xludf.DUMMYFUNCTION("""COMPUTED_VALUE"""),"Praktikum Teknologi Benih")</f>
        <v>Praktikum Teknologi Benih</v>
      </c>
      <c r="AP45" s="5" t="str">
        <f ca="1">IFERROR(__xludf.DUMMYFUNCTION("""COMPUTED_VALUE"""),"Sosiologi Pertanian")</f>
        <v>Sosiologi Pertanian</v>
      </c>
      <c r="AQ45" s="5" t="str">
        <f ca="1">IFERROR(__xludf.DUMMYFUNCTION("""COMPUTED_VALUE"""),"Teknologi Benih")</f>
        <v>Teknologi Benih</v>
      </c>
    </row>
    <row r="46" spans="2:52" ht="13.2" x14ac:dyDescent="0.25">
      <c r="B46" s="12" t="s">
        <v>14</v>
      </c>
      <c r="C46" s="13" t="s">
        <v>180</v>
      </c>
      <c r="D46" s="14" t="s">
        <v>133</v>
      </c>
      <c r="E46" s="14">
        <v>1</v>
      </c>
      <c r="F46" s="14" t="s">
        <v>127</v>
      </c>
      <c r="G46" s="13" t="s">
        <v>181</v>
      </c>
      <c r="I46" s="5" t="str">
        <f ca="1">IFERROR(__xludf.DUMMYFUNCTION("transpose(unique( filter(C$3:C$119,B$3:B$119='master data'!E51)))"),"Agribisnis")</f>
        <v>Agribisnis</v>
      </c>
      <c r="J46" s="5" t="str">
        <f ca="1">IFERROR(__xludf.DUMMYFUNCTION("""COMPUTED_VALUE"""),"Agroklimatologi")</f>
        <v>Agroklimatologi</v>
      </c>
      <c r="K46" s="5" t="str">
        <f ca="1">IFERROR(__xludf.DUMMYFUNCTION("""COMPUTED_VALUE"""),"Agroteknologi Serealia dan Umbi")</f>
        <v>Agroteknologi Serealia dan Umbi</v>
      </c>
      <c r="L46" s="5" t="str">
        <f ca="1">IFERROR(__xludf.DUMMYFUNCTION("""COMPUTED_VALUE"""),"Agroteknologi Tanaman Perkebunan")</f>
        <v>Agroteknologi Tanaman Perkebunan</v>
      </c>
      <c r="M46" s="5" t="str">
        <f ca="1">IFERROR(__xludf.DUMMYFUNCTION("""COMPUTED_VALUE"""),"Biokimia Tanaman")</f>
        <v>Biokimia Tanaman</v>
      </c>
      <c r="N46" s="5" t="str">
        <f ca="1">IFERROR(__xludf.DUMMYFUNCTION("""COMPUTED_VALUE"""),"Fisiologi Tanaman")</f>
        <v>Fisiologi Tanaman</v>
      </c>
      <c r="O46" s="5" t="str">
        <f ca="1">IFERROR(__xludf.DUMMYFUNCTION("""COMPUTED_VALUE"""),"Ilmu Hama, Penyakit dan Gulma")</f>
        <v>Ilmu Hama, Penyakit dan Gulma</v>
      </c>
      <c r="P46" s="5" t="str">
        <f ca="1">IFERROR(__xludf.DUMMYFUNCTION("""COMPUTED_VALUE"""),"Kesuburan Tanah")</f>
        <v>Kesuburan Tanah</v>
      </c>
      <c r="Q46" s="5" t="str">
        <f ca="1">IFERROR(__xludf.DUMMYFUNCTION("""COMPUTED_VALUE"""),"Kolokium")</f>
        <v>Kolokium</v>
      </c>
      <c r="R46" s="5" t="str">
        <f ca="1">IFERROR(__xludf.DUMMYFUNCTION("""COMPUTED_VALUE"""),"Komunikasi Pertanian")</f>
        <v>Komunikasi Pertanian</v>
      </c>
      <c r="S46" s="5" t="str">
        <f ca="1">IFERROR(__xludf.DUMMYFUNCTION("""COMPUTED_VALUE"""),"Konservasi Tanah dan Air")</f>
        <v>Konservasi Tanah dan Air</v>
      </c>
      <c r="T46" s="5" t="str">
        <f ca="1">IFERROR(__xludf.DUMMYFUNCTION("""COMPUTED_VALUE"""),"Kuliah Lapang Pertanian Terpadu (12D2)")</f>
        <v>Kuliah Lapang Pertanian Terpadu (12D2)</v>
      </c>
      <c r="U46" s="5" t="str">
        <f ca="1">IFERROR(__xludf.DUMMYFUNCTION("""COMPUTED_VALUE"""),"Metode Penelitian Survey")</f>
        <v>Metode Penelitian Survey</v>
      </c>
      <c r="V46" s="5" t="str">
        <f ca="1">IFERROR(__xludf.DUMMYFUNCTION("""COMPUTED_VALUE"""),"Mikrobiologi Pertanian")</f>
        <v>Mikrobiologi Pertanian</v>
      </c>
      <c r="W46" s="5" t="str">
        <f ca="1">IFERROR(__xludf.DUMMYFUNCTION("""COMPUTED_VALUE"""),"Pemuliaan Tanaman")</f>
        <v>Pemuliaan Tanaman</v>
      </c>
      <c r="X46" s="5" t="str">
        <f ca="1">IFERROR(__xludf.DUMMYFUNCTION("""COMPUTED_VALUE"""),"Pengelolaan Hama Terpadu")</f>
        <v>Pengelolaan Hama Terpadu</v>
      </c>
      <c r="Y46" s="5" t="str">
        <f ca="1">IFERROR(__xludf.DUMMYFUNCTION("""COMPUTED_VALUE"""),"Pengelolaan Air")</f>
        <v>Pengelolaan Air</v>
      </c>
      <c r="Z46" s="5" t="str">
        <f ca="1">IFERROR(__xludf.DUMMYFUNCTION("""COMPUTED_VALUE"""),"Perbanyakan Vegetatif")</f>
        <v>Perbanyakan Vegetatif</v>
      </c>
      <c r="AA46" s="5" t="str">
        <f ca="1">IFERROR(__xludf.DUMMYFUNCTION("""COMPUTED_VALUE"""),"Praktek Kerja (12D1)")</f>
        <v>Praktek Kerja (12D1)</v>
      </c>
      <c r="AB46" s="5" t="str">
        <f ca="1">IFERROR(__xludf.DUMMYFUNCTION("""COMPUTED_VALUE"""),"Praktek Kerja (12D2)")</f>
        <v>Praktek Kerja (12D2)</v>
      </c>
      <c r="AC46" s="5" t="str">
        <f ca="1">IFERROR(__xludf.DUMMYFUNCTION("""COMPUTED_VALUE"""),"Praktikum Agroklimatologi")</f>
        <v>Praktikum Agroklimatologi</v>
      </c>
      <c r="AD46" s="5" t="str">
        <f ca="1">IFERROR(__xludf.DUMMYFUNCTION("""COMPUTED_VALUE"""),"Praktikum Agroteknologi Tanaman Perkebunan")</f>
        <v>Praktikum Agroteknologi Tanaman Perkebunan</v>
      </c>
      <c r="AE46" s="5" t="str">
        <f ca="1">IFERROR(__xludf.DUMMYFUNCTION("""COMPUTED_VALUE"""),"Praktikum Biokimia Tanaman")</f>
        <v>Praktikum Biokimia Tanaman</v>
      </c>
      <c r="AF46" s="5" t="str">
        <f ca="1">IFERROR(__xludf.DUMMYFUNCTION("""COMPUTED_VALUE"""),"Praktikum Fisiologi Tanaman")</f>
        <v>Praktikum Fisiologi Tanaman</v>
      </c>
      <c r="AG46" s="5" t="str">
        <f ca="1">IFERROR(__xludf.DUMMYFUNCTION("""COMPUTED_VALUE"""),"Praktikum Ilmu Hama, Penyakit dan Gulma")</f>
        <v>Praktikum Ilmu Hama, Penyakit dan Gulma</v>
      </c>
      <c r="AH46" s="5" t="str">
        <f ca="1">IFERROR(__xludf.DUMMYFUNCTION("""COMPUTED_VALUE"""),"Praktikum Kesuburan Tanah")</f>
        <v>Praktikum Kesuburan Tanah</v>
      </c>
      <c r="AI46" s="5" t="str">
        <f ca="1">IFERROR(__xludf.DUMMYFUNCTION("""COMPUTED_VALUE"""),"Praktikum Komunikasi Pertanian")</f>
        <v>Praktikum Komunikasi Pertanian</v>
      </c>
      <c r="AJ46" s="5" t="str">
        <f ca="1">IFERROR(__xludf.DUMMYFUNCTION("""COMPUTED_VALUE"""),"Praktikum Mikrobiologi Pertanian")</f>
        <v>Praktikum Mikrobiologi Pertanian</v>
      </c>
      <c r="AK46" s="5" t="str">
        <f ca="1">IFERROR(__xludf.DUMMYFUNCTION("""COMPUTED_VALUE"""),"Praktikum Pemuliaan Tanaman")</f>
        <v>Praktikum Pemuliaan Tanaman</v>
      </c>
      <c r="AL46" s="5" t="str">
        <f ca="1">IFERROR(__xludf.DUMMYFUNCTION("""COMPUTED_VALUE"""),"Praktikum Pengelolaan Air")</f>
        <v>Praktikum Pengelolaan Air</v>
      </c>
      <c r="AM46" s="5" t="str">
        <f ca="1">IFERROR(__xludf.DUMMYFUNCTION("""COMPUTED_VALUE"""),"Praktikum Pengelolaan Hama Terpadu")</f>
        <v>Praktikum Pengelolaan Hama Terpadu</v>
      </c>
      <c r="AN46" s="5" t="str">
        <f ca="1">IFERROR(__xludf.DUMMYFUNCTION("""COMPUTED_VALUE"""),"Praktikum Perbanyakan Vegetatif")</f>
        <v>Praktikum Perbanyakan Vegetatif</v>
      </c>
      <c r="AO46" s="5" t="str">
        <f ca="1">IFERROR(__xludf.DUMMYFUNCTION("""COMPUTED_VALUE"""),"Praktikum Teknologi Benih")</f>
        <v>Praktikum Teknologi Benih</v>
      </c>
      <c r="AP46" s="5" t="str">
        <f ca="1">IFERROR(__xludf.DUMMYFUNCTION("""COMPUTED_VALUE"""),"Sosiologi Pertanian")</f>
        <v>Sosiologi Pertanian</v>
      </c>
      <c r="AQ46" s="5" t="str">
        <f ca="1">IFERROR(__xludf.DUMMYFUNCTION("""COMPUTED_VALUE"""),"Teknologi Benih")</f>
        <v>Teknologi Benih</v>
      </c>
    </row>
    <row r="47" spans="2:52" ht="13.2" x14ac:dyDescent="0.25">
      <c r="B47" s="12" t="s">
        <v>14</v>
      </c>
      <c r="C47" s="13" t="s">
        <v>182</v>
      </c>
      <c r="D47" s="14" t="s">
        <v>133</v>
      </c>
      <c r="E47" s="14">
        <v>1</v>
      </c>
      <c r="F47" s="14" t="s">
        <v>127</v>
      </c>
      <c r="G47" s="13" t="s">
        <v>169</v>
      </c>
      <c r="I47" s="5" t="str">
        <f ca="1">IFERROR(__xludf.DUMMYFUNCTION("transpose(unique( filter(C$3:C$119,B$3:B$119='master data'!E52)))"),"Agribisnis")</f>
        <v>Agribisnis</v>
      </c>
      <c r="J47" s="5" t="str">
        <f ca="1">IFERROR(__xludf.DUMMYFUNCTION("""COMPUTED_VALUE"""),"Agroklimatologi")</f>
        <v>Agroklimatologi</v>
      </c>
      <c r="K47" s="5" t="str">
        <f ca="1">IFERROR(__xludf.DUMMYFUNCTION("""COMPUTED_VALUE"""),"Agroteknologi Serealia dan Umbi")</f>
        <v>Agroteknologi Serealia dan Umbi</v>
      </c>
      <c r="L47" s="5" t="str">
        <f ca="1">IFERROR(__xludf.DUMMYFUNCTION("""COMPUTED_VALUE"""),"Agroteknologi Tanaman Perkebunan")</f>
        <v>Agroteknologi Tanaman Perkebunan</v>
      </c>
      <c r="M47" s="5" t="str">
        <f ca="1">IFERROR(__xludf.DUMMYFUNCTION("""COMPUTED_VALUE"""),"Biokimia Tanaman")</f>
        <v>Biokimia Tanaman</v>
      </c>
      <c r="N47" s="5" t="str">
        <f ca="1">IFERROR(__xludf.DUMMYFUNCTION("""COMPUTED_VALUE"""),"Fisiologi Tanaman")</f>
        <v>Fisiologi Tanaman</v>
      </c>
      <c r="O47" s="5" t="str">
        <f ca="1">IFERROR(__xludf.DUMMYFUNCTION("""COMPUTED_VALUE"""),"Ilmu Hama, Penyakit dan Gulma")</f>
        <v>Ilmu Hama, Penyakit dan Gulma</v>
      </c>
      <c r="P47" s="5" t="str">
        <f ca="1">IFERROR(__xludf.DUMMYFUNCTION("""COMPUTED_VALUE"""),"Kesuburan Tanah")</f>
        <v>Kesuburan Tanah</v>
      </c>
      <c r="Q47" s="5" t="str">
        <f ca="1">IFERROR(__xludf.DUMMYFUNCTION("""COMPUTED_VALUE"""),"Kolokium")</f>
        <v>Kolokium</v>
      </c>
      <c r="R47" s="5" t="str">
        <f ca="1">IFERROR(__xludf.DUMMYFUNCTION("""COMPUTED_VALUE"""),"Komunikasi Pertanian")</f>
        <v>Komunikasi Pertanian</v>
      </c>
      <c r="S47" s="5" t="str">
        <f ca="1">IFERROR(__xludf.DUMMYFUNCTION("""COMPUTED_VALUE"""),"Konservasi Tanah dan Air")</f>
        <v>Konservasi Tanah dan Air</v>
      </c>
      <c r="T47" s="5" t="str">
        <f ca="1">IFERROR(__xludf.DUMMYFUNCTION("""COMPUTED_VALUE"""),"Kuliah Lapang Pertanian Terpadu (12D2)")</f>
        <v>Kuliah Lapang Pertanian Terpadu (12D2)</v>
      </c>
      <c r="U47" s="5" t="str">
        <f ca="1">IFERROR(__xludf.DUMMYFUNCTION("""COMPUTED_VALUE"""),"Metode Penelitian Survey")</f>
        <v>Metode Penelitian Survey</v>
      </c>
      <c r="V47" s="5" t="str">
        <f ca="1">IFERROR(__xludf.DUMMYFUNCTION("""COMPUTED_VALUE"""),"Mikrobiologi Pertanian")</f>
        <v>Mikrobiologi Pertanian</v>
      </c>
      <c r="W47" s="5" t="str">
        <f ca="1">IFERROR(__xludf.DUMMYFUNCTION("""COMPUTED_VALUE"""),"Pemuliaan Tanaman")</f>
        <v>Pemuliaan Tanaman</v>
      </c>
      <c r="X47" s="5" t="str">
        <f ca="1">IFERROR(__xludf.DUMMYFUNCTION("""COMPUTED_VALUE"""),"Pengelolaan Hama Terpadu")</f>
        <v>Pengelolaan Hama Terpadu</v>
      </c>
      <c r="Y47" s="5" t="str">
        <f ca="1">IFERROR(__xludf.DUMMYFUNCTION("""COMPUTED_VALUE"""),"Pengelolaan Air")</f>
        <v>Pengelolaan Air</v>
      </c>
      <c r="Z47" s="5" t="str">
        <f ca="1">IFERROR(__xludf.DUMMYFUNCTION("""COMPUTED_VALUE"""),"Perbanyakan Vegetatif")</f>
        <v>Perbanyakan Vegetatif</v>
      </c>
      <c r="AA47" s="5" t="str">
        <f ca="1">IFERROR(__xludf.DUMMYFUNCTION("""COMPUTED_VALUE"""),"Praktek Kerja (12D1)")</f>
        <v>Praktek Kerja (12D1)</v>
      </c>
      <c r="AB47" s="5" t="str">
        <f ca="1">IFERROR(__xludf.DUMMYFUNCTION("""COMPUTED_VALUE"""),"Praktek Kerja (12D2)")</f>
        <v>Praktek Kerja (12D2)</v>
      </c>
      <c r="AC47" s="5" t="str">
        <f ca="1">IFERROR(__xludf.DUMMYFUNCTION("""COMPUTED_VALUE"""),"Praktikum Agroklimatologi")</f>
        <v>Praktikum Agroklimatologi</v>
      </c>
      <c r="AD47" s="5" t="str">
        <f ca="1">IFERROR(__xludf.DUMMYFUNCTION("""COMPUTED_VALUE"""),"Praktikum Agroteknologi Tanaman Perkebunan")</f>
        <v>Praktikum Agroteknologi Tanaman Perkebunan</v>
      </c>
      <c r="AE47" s="5" t="str">
        <f ca="1">IFERROR(__xludf.DUMMYFUNCTION("""COMPUTED_VALUE"""),"Praktikum Biokimia Tanaman")</f>
        <v>Praktikum Biokimia Tanaman</v>
      </c>
      <c r="AF47" s="5" t="str">
        <f ca="1">IFERROR(__xludf.DUMMYFUNCTION("""COMPUTED_VALUE"""),"Praktikum Fisiologi Tanaman")</f>
        <v>Praktikum Fisiologi Tanaman</v>
      </c>
      <c r="AG47" s="5" t="str">
        <f ca="1">IFERROR(__xludf.DUMMYFUNCTION("""COMPUTED_VALUE"""),"Praktikum Ilmu Hama, Penyakit dan Gulma")</f>
        <v>Praktikum Ilmu Hama, Penyakit dan Gulma</v>
      </c>
      <c r="AH47" s="5" t="str">
        <f ca="1">IFERROR(__xludf.DUMMYFUNCTION("""COMPUTED_VALUE"""),"Praktikum Kesuburan Tanah")</f>
        <v>Praktikum Kesuburan Tanah</v>
      </c>
      <c r="AI47" s="5" t="str">
        <f ca="1">IFERROR(__xludf.DUMMYFUNCTION("""COMPUTED_VALUE"""),"Praktikum Komunikasi Pertanian")</f>
        <v>Praktikum Komunikasi Pertanian</v>
      </c>
      <c r="AJ47" s="5" t="str">
        <f ca="1">IFERROR(__xludf.DUMMYFUNCTION("""COMPUTED_VALUE"""),"Praktikum Mikrobiologi Pertanian")</f>
        <v>Praktikum Mikrobiologi Pertanian</v>
      </c>
      <c r="AK47" s="5" t="str">
        <f ca="1">IFERROR(__xludf.DUMMYFUNCTION("""COMPUTED_VALUE"""),"Praktikum Pemuliaan Tanaman")</f>
        <v>Praktikum Pemuliaan Tanaman</v>
      </c>
      <c r="AL47" s="5" t="str">
        <f ca="1">IFERROR(__xludf.DUMMYFUNCTION("""COMPUTED_VALUE"""),"Praktikum Pengelolaan Air")</f>
        <v>Praktikum Pengelolaan Air</v>
      </c>
      <c r="AM47" s="5" t="str">
        <f ca="1">IFERROR(__xludf.DUMMYFUNCTION("""COMPUTED_VALUE"""),"Praktikum Pengelolaan Hama Terpadu")</f>
        <v>Praktikum Pengelolaan Hama Terpadu</v>
      </c>
      <c r="AN47" s="5" t="str">
        <f ca="1">IFERROR(__xludf.DUMMYFUNCTION("""COMPUTED_VALUE"""),"Praktikum Perbanyakan Vegetatif")</f>
        <v>Praktikum Perbanyakan Vegetatif</v>
      </c>
      <c r="AO47" s="5" t="str">
        <f ca="1">IFERROR(__xludf.DUMMYFUNCTION("""COMPUTED_VALUE"""),"Praktikum Teknologi Benih")</f>
        <v>Praktikum Teknologi Benih</v>
      </c>
      <c r="AP47" s="5" t="str">
        <f ca="1">IFERROR(__xludf.DUMMYFUNCTION("""COMPUTED_VALUE"""),"Sosiologi Pertanian")</f>
        <v>Sosiologi Pertanian</v>
      </c>
      <c r="AQ47" s="5" t="str">
        <f ca="1">IFERROR(__xludf.DUMMYFUNCTION("""COMPUTED_VALUE"""),"Teknologi Benih")</f>
        <v>Teknologi Benih</v>
      </c>
    </row>
    <row r="48" spans="2:52" ht="13.2" x14ac:dyDescent="0.25">
      <c r="B48" s="12" t="s">
        <v>14</v>
      </c>
      <c r="C48" s="13" t="s">
        <v>119</v>
      </c>
      <c r="D48" s="14" t="s">
        <v>133</v>
      </c>
      <c r="E48" s="12">
        <v>2</v>
      </c>
      <c r="F48" s="14" t="s">
        <v>127</v>
      </c>
      <c r="G48" s="13" t="s">
        <v>178</v>
      </c>
      <c r="I48" s="5" t="str">
        <f ca="1">IFERROR(__xludf.DUMMYFUNCTION("transpose(unique( filter(C$3:C$119,B$3:B$119='master data'!E53)))"),"Agribisnis")</f>
        <v>Agribisnis</v>
      </c>
      <c r="J48" s="5" t="str">
        <f ca="1">IFERROR(__xludf.DUMMYFUNCTION("""COMPUTED_VALUE"""),"Agroklimatologi")</f>
        <v>Agroklimatologi</v>
      </c>
      <c r="K48" s="5" t="str">
        <f ca="1">IFERROR(__xludf.DUMMYFUNCTION("""COMPUTED_VALUE"""),"Agroteknologi Serealia dan Umbi")</f>
        <v>Agroteknologi Serealia dan Umbi</v>
      </c>
      <c r="L48" s="5" t="str">
        <f ca="1">IFERROR(__xludf.DUMMYFUNCTION("""COMPUTED_VALUE"""),"Agroteknologi Tanaman Perkebunan")</f>
        <v>Agroteknologi Tanaman Perkebunan</v>
      </c>
      <c r="M48" s="5" t="str">
        <f ca="1">IFERROR(__xludf.DUMMYFUNCTION("""COMPUTED_VALUE"""),"Biokimia Tanaman")</f>
        <v>Biokimia Tanaman</v>
      </c>
      <c r="N48" s="5" t="str">
        <f ca="1">IFERROR(__xludf.DUMMYFUNCTION("""COMPUTED_VALUE"""),"Fisiologi Tanaman")</f>
        <v>Fisiologi Tanaman</v>
      </c>
      <c r="O48" s="5" t="str">
        <f ca="1">IFERROR(__xludf.DUMMYFUNCTION("""COMPUTED_VALUE"""),"Ilmu Hama, Penyakit dan Gulma")</f>
        <v>Ilmu Hama, Penyakit dan Gulma</v>
      </c>
      <c r="P48" s="5" t="str">
        <f ca="1">IFERROR(__xludf.DUMMYFUNCTION("""COMPUTED_VALUE"""),"Kesuburan Tanah")</f>
        <v>Kesuburan Tanah</v>
      </c>
      <c r="Q48" s="5" t="str">
        <f ca="1">IFERROR(__xludf.DUMMYFUNCTION("""COMPUTED_VALUE"""),"Kolokium")</f>
        <v>Kolokium</v>
      </c>
      <c r="R48" s="5" t="str">
        <f ca="1">IFERROR(__xludf.DUMMYFUNCTION("""COMPUTED_VALUE"""),"Komunikasi Pertanian")</f>
        <v>Komunikasi Pertanian</v>
      </c>
      <c r="S48" s="5" t="str">
        <f ca="1">IFERROR(__xludf.DUMMYFUNCTION("""COMPUTED_VALUE"""),"Konservasi Tanah dan Air")</f>
        <v>Konservasi Tanah dan Air</v>
      </c>
      <c r="T48" s="5" t="str">
        <f ca="1">IFERROR(__xludf.DUMMYFUNCTION("""COMPUTED_VALUE"""),"Kuliah Lapang Pertanian Terpadu (12D2)")</f>
        <v>Kuliah Lapang Pertanian Terpadu (12D2)</v>
      </c>
      <c r="U48" s="5" t="str">
        <f ca="1">IFERROR(__xludf.DUMMYFUNCTION("""COMPUTED_VALUE"""),"Metode Penelitian Survey")</f>
        <v>Metode Penelitian Survey</v>
      </c>
      <c r="V48" s="5" t="str">
        <f ca="1">IFERROR(__xludf.DUMMYFUNCTION("""COMPUTED_VALUE"""),"Mikrobiologi Pertanian")</f>
        <v>Mikrobiologi Pertanian</v>
      </c>
      <c r="W48" s="5" t="str">
        <f ca="1">IFERROR(__xludf.DUMMYFUNCTION("""COMPUTED_VALUE"""),"Pemuliaan Tanaman")</f>
        <v>Pemuliaan Tanaman</v>
      </c>
      <c r="X48" s="5" t="str">
        <f ca="1">IFERROR(__xludf.DUMMYFUNCTION("""COMPUTED_VALUE"""),"Pengelolaan Hama Terpadu")</f>
        <v>Pengelolaan Hama Terpadu</v>
      </c>
      <c r="Y48" s="5" t="str">
        <f ca="1">IFERROR(__xludf.DUMMYFUNCTION("""COMPUTED_VALUE"""),"Pengelolaan Air")</f>
        <v>Pengelolaan Air</v>
      </c>
      <c r="Z48" s="5" t="str">
        <f ca="1">IFERROR(__xludf.DUMMYFUNCTION("""COMPUTED_VALUE"""),"Perbanyakan Vegetatif")</f>
        <v>Perbanyakan Vegetatif</v>
      </c>
      <c r="AA48" s="5" t="str">
        <f ca="1">IFERROR(__xludf.DUMMYFUNCTION("""COMPUTED_VALUE"""),"Praktek Kerja (12D1)")</f>
        <v>Praktek Kerja (12D1)</v>
      </c>
      <c r="AB48" s="5" t="str">
        <f ca="1">IFERROR(__xludf.DUMMYFUNCTION("""COMPUTED_VALUE"""),"Praktek Kerja (12D2)")</f>
        <v>Praktek Kerja (12D2)</v>
      </c>
      <c r="AC48" s="5" t="str">
        <f ca="1">IFERROR(__xludf.DUMMYFUNCTION("""COMPUTED_VALUE"""),"Praktikum Agroklimatologi")</f>
        <v>Praktikum Agroklimatologi</v>
      </c>
      <c r="AD48" s="5" t="str">
        <f ca="1">IFERROR(__xludf.DUMMYFUNCTION("""COMPUTED_VALUE"""),"Praktikum Agroteknologi Tanaman Perkebunan")</f>
        <v>Praktikum Agroteknologi Tanaman Perkebunan</v>
      </c>
      <c r="AE48" s="5" t="str">
        <f ca="1">IFERROR(__xludf.DUMMYFUNCTION("""COMPUTED_VALUE"""),"Praktikum Biokimia Tanaman")</f>
        <v>Praktikum Biokimia Tanaman</v>
      </c>
      <c r="AF48" s="5" t="str">
        <f ca="1">IFERROR(__xludf.DUMMYFUNCTION("""COMPUTED_VALUE"""),"Praktikum Fisiologi Tanaman")</f>
        <v>Praktikum Fisiologi Tanaman</v>
      </c>
      <c r="AG48" s="5" t="str">
        <f ca="1">IFERROR(__xludf.DUMMYFUNCTION("""COMPUTED_VALUE"""),"Praktikum Ilmu Hama, Penyakit dan Gulma")</f>
        <v>Praktikum Ilmu Hama, Penyakit dan Gulma</v>
      </c>
      <c r="AH48" s="5" t="str">
        <f ca="1">IFERROR(__xludf.DUMMYFUNCTION("""COMPUTED_VALUE"""),"Praktikum Kesuburan Tanah")</f>
        <v>Praktikum Kesuburan Tanah</v>
      </c>
      <c r="AI48" s="5" t="str">
        <f ca="1">IFERROR(__xludf.DUMMYFUNCTION("""COMPUTED_VALUE"""),"Praktikum Komunikasi Pertanian")</f>
        <v>Praktikum Komunikasi Pertanian</v>
      </c>
      <c r="AJ48" s="5" t="str">
        <f ca="1">IFERROR(__xludf.DUMMYFUNCTION("""COMPUTED_VALUE"""),"Praktikum Mikrobiologi Pertanian")</f>
        <v>Praktikum Mikrobiologi Pertanian</v>
      </c>
      <c r="AK48" s="5" t="str">
        <f ca="1">IFERROR(__xludf.DUMMYFUNCTION("""COMPUTED_VALUE"""),"Praktikum Pemuliaan Tanaman")</f>
        <v>Praktikum Pemuliaan Tanaman</v>
      </c>
      <c r="AL48" s="5" t="str">
        <f ca="1">IFERROR(__xludf.DUMMYFUNCTION("""COMPUTED_VALUE"""),"Praktikum Pengelolaan Air")</f>
        <v>Praktikum Pengelolaan Air</v>
      </c>
      <c r="AM48" s="5" t="str">
        <f ca="1">IFERROR(__xludf.DUMMYFUNCTION("""COMPUTED_VALUE"""),"Praktikum Pengelolaan Hama Terpadu")</f>
        <v>Praktikum Pengelolaan Hama Terpadu</v>
      </c>
      <c r="AN48" s="5" t="str">
        <f ca="1">IFERROR(__xludf.DUMMYFUNCTION("""COMPUTED_VALUE"""),"Praktikum Perbanyakan Vegetatif")</f>
        <v>Praktikum Perbanyakan Vegetatif</v>
      </c>
      <c r="AO48" s="5" t="str">
        <f ca="1">IFERROR(__xludf.DUMMYFUNCTION("""COMPUTED_VALUE"""),"Praktikum Teknologi Benih")</f>
        <v>Praktikum Teknologi Benih</v>
      </c>
      <c r="AP48" s="5" t="str">
        <f ca="1">IFERROR(__xludf.DUMMYFUNCTION("""COMPUTED_VALUE"""),"Sosiologi Pertanian")</f>
        <v>Sosiologi Pertanian</v>
      </c>
      <c r="AQ48" s="5" t="str">
        <f ca="1">IFERROR(__xludf.DUMMYFUNCTION("""COMPUTED_VALUE"""),"Teknologi Benih")</f>
        <v>Teknologi Benih</v>
      </c>
    </row>
    <row r="49" spans="2:52" ht="13.2" x14ac:dyDescent="0.25">
      <c r="B49" s="12" t="s">
        <v>14</v>
      </c>
      <c r="C49" s="15" t="s">
        <v>183</v>
      </c>
      <c r="D49" s="12" t="s">
        <v>126</v>
      </c>
      <c r="E49" s="12">
        <v>3</v>
      </c>
      <c r="F49" s="12" t="s">
        <v>127</v>
      </c>
      <c r="G49" s="15" t="s">
        <v>184</v>
      </c>
      <c r="I49" s="5" t="str">
        <f ca="1">IFERROR(__xludf.DUMMYFUNCTION("transpose(unique( filter(C$3:C$119,B$3:B$119='master data'!E54)))"),"Agribisnis")</f>
        <v>Agribisnis</v>
      </c>
      <c r="J49" s="5" t="str">
        <f ca="1">IFERROR(__xludf.DUMMYFUNCTION("""COMPUTED_VALUE"""),"Agroklimatologi")</f>
        <v>Agroklimatologi</v>
      </c>
      <c r="K49" s="5" t="str">
        <f ca="1">IFERROR(__xludf.DUMMYFUNCTION("""COMPUTED_VALUE"""),"Agroteknologi Serealia dan Umbi")</f>
        <v>Agroteknologi Serealia dan Umbi</v>
      </c>
      <c r="L49" s="5" t="str">
        <f ca="1">IFERROR(__xludf.DUMMYFUNCTION("""COMPUTED_VALUE"""),"Agroteknologi Tanaman Perkebunan")</f>
        <v>Agroteknologi Tanaman Perkebunan</v>
      </c>
      <c r="M49" s="5" t="str">
        <f ca="1">IFERROR(__xludf.DUMMYFUNCTION("""COMPUTED_VALUE"""),"Biokimia Tanaman")</f>
        <v>Biokimia Tanaman</v>
      </c>
      <c r="N49" s="5" t="str">
        <f ca="1">IFERROR(__xludf.DUMMYFUNCTION("""COMPUTED_VALUE"""),"Fisiologi Tanaman")</f>
        <v>Fisiologi Tanaman</v>
      </c>
      <c r="O49" s="5" t="str">
        <f ca="1">IFERROR(__xludf.DUMMYFUNCTION("""COMPUTED_VALUE"""),"Ilmu Hama, Penyakit dan Gulma")</f>
        <v>Ilmu Hama, Penyakit dan Gulma</v>
      </c>
      <c r="P49" s="5" t="str">
        <f ca="1">IFERROR(__xludf.DUMMYFUNCTION("""COMPUTED_VALUE"""),"Kesuburan Tanah")</f>
        <v>Kesuburan Tanah</v>
      </c>
      <c r="Q49" s="5" t="str">
        <f ca="1">IFERROR(__xludf.DUMMYFUNCTION("""COMPUTED_VALUE"""),"Kolokium")</f>
        <v>Kolokium</v>
      </c>
      <c r="R49" s="5" t="str">
        <f ca="1">IFERROR(__xludf.DUMMYFUNCTION("""COMPUTED_VALUE"""),"Komunikasi Pertanian")</f>
        <v>Komunikasi Pertanian</v>
      </c>
      <c r="S49" s="5" t="str">
        <f ca="1">IFERROR(__xludf.DUMMYFUNCTION("""COMPUTED_VALUE"""),"Konservasi Tanah dan Air")</f>
        <v>Konservasi Tanah dan Air</v>
      </c>
      <c r="T49" s="5" t="str">
        <f ca="1">IFERROR(__xludf.DUMMYFUNCTION("""COMPUTED_VALUE"""),"Kuliah Lapang Pertanian Terpadu (12D2)")</f>
        <v>Kuliah Lapang Pertanian Terpadu (12D2)</v>
      </c>
      <c r="U49" s="5" t="str">
        <f ca="1">IFERROR(__xludf.DUMMYFUNCTION("""COMPUTED_VALUE"""),"Metode Penelitian Survey")</f>
        <v>Metode Penelitian Survey</v>
      </c>
      <c r="V49" s="5" t="str">
        <f ca="1">IFERROR(__xludf.DUMMYFUNCTION("""COMPUTED_VALUE"""),"Mikrobiologi Pertanian")</f>
        <v>Mikrobiologi Pertanian</v>
      </c>
      <c r="W49" s="5" t="str">
        <f ca="1">IFERROR(__xludf.DUMMYFUNCTION("""COMPUTED_VALUE"""),"Pemuliaan Tanaman")</f>
        <v>Pemuliaan Tanaman</v>
      </c>
      <c r="X49" s="5" t="str">
        <f ca="1">IFERROR(__xludf.DUMMYFUNCTION("""COMPUTED_VALUE"""),"Pengelolaan Hama Terpadu")</f>
        <v>Pengelolaan Hama Terpadu</v>
      </c>
      <c r="Y49" s="5" t="str">
        <f ca="1">IFERROR(__xludf.DUMMYFUNCTION("""COMPUTED_VALUE"""),"Pengelolaan Air")</f>
        <v>Pengelolaan Air</v>
      </c>
      <c r="Z49" s="5" t="str">
        <f ca="1">IFERROR(__xludf.DUMMYFUNCTION("""COMPUTED_VALUE"""),"Perbanyakan Vegetatif")</f>
        <v>Perbanyakan Vegetatif</v>
      </c>
      <c r="AA49" s="5" t="str">
        <f ca="1">IFERROR(__xludf.DUMMYFUNCTION("""COMPUTED_VALUE"""),"Praktek Kerja (12D1)")</f>
        <v>Praktek Kerja (12D1)</v>
      </c>
      <c r="AB49" s="5" t="str">
        <f ca="1">IFERROR(__xludf.DUMMYFUNCTION("""COMPUTED_VALUE"""),"Praktek Kerja (12D2)")</f>
        <v>Praktek Kerja (12D2)</v>
      </c>
      <c r="AC49" s="5" t="str">
        <f ca="1">IFERROR(__xludf.DUMMYFUNCTION("""COMPUTED_VALUE"""),"Praktikum Agroklimatologi")</f>
        <v>Praktikum Agroklimatologi</v>
      </c>
      <c r="AD49" s="5" t="str">
        <f ca="1">IFERROR(__xludf.DUMMYFUNCTION("""COMPUTED_VALUE"""),"Praktikum Agroteknologi Tanaman Perkebunan")</f>
        <v>Praktikum Agroteknologi Tanaman Perkebunan</v>
      </c>
      <c r="AE49" s="5" t="str">
        <f ca="1">IFERROR(__xludf.DUMMYFUNCTION("""COMPUTED_VALUE"""),"Praktikum Biokimia Tanaman")</f>
        <v>Praktikum Biokimia Tanaman</v>
      </c>
      <c r="AF49" s="5" t="str">
        <f ca="1">IFERROR(__xludf.DUMMYFUNCTION("""COMPUTED_VALUE"""),"Praktikum Fisiologi Tanaman")</f>
        <v>Praktikum Fisiologi Tanaman</v>
      </c>
      <c r="AG49" s="5" t="str">
        <f ca="1">IFERROR(__xludf.DUMMYFUNCTION("""COMPUTED_VALUE"""),"Praktikum Ilmu Hama, Penyakit dan Gulma")</f>
        <v>Praktikum Ilmu Hama, Penyakit dan Gulma</v>
      </c>
      <c r="AH49" s="5" t="str">
        <f ca="1">IFERROR(__xludf.DUMMYFUNCTION("""COMPUTED_VALUE"""),"Praktikum Kesuburan Tanah")</f>
        <v>Praktikum Kesuburan Tanah</v>
      </c>
      <c r="AI49" s="5" t="str">
        <f ca="1">IFERROR(__xludf.DUMMYFUNCTION("""COMPUTED_VALUE"""),"Praktikum Komunikasi Pertanian")</f>
        <v>Praktikum Komunikasi Pertanian</v>
      </c>
      <c r="AJ49" s="5" t="str">
        <f ca="1">IFERROR(__xludf.DUMMYFUNCTION("""COMPUTED_VALUE"""),"Praktikum Mikrobiologi Pertanian")</f>
        <v>Praktikum Mikrobiologi Pertanian</v>
      </c>
      <c r="AK49" s="5" t="str">
        <f ca="1">IFERROR(__xludf.DUMMYFUNCTION("""COMPUTED_VALUE"""),"Praktikum Pemuliaan Tanaman")</f>
        <v>Praktikum Pemuliaan Tanaman</v>
      </c>
      <c r="AL49" s="5" t="str">
        <f ca="1">IFERROR(__xludf.DUMMYFUNCTION("""COMPUTED_VALUE"""),"Praktikum Pengelolaan Air")</f>
        <v>Praktikum Pengelolaan Air</v>
      </c>
      <c r="AM49" s="5" t="str">
        <f ca="1">IFERROR(__xludf.DUMMYFUNCTION("""COMPUTED_VALUE"""),"Praktikum Pengelolaan Hama Terpadu")</f>
        <v>Praktikum Pengelolaan Hama Terpadu</v>
      </c>
      <c r="AN49" s="5" t="str">
        <f ca="1">IFERROR(__xludf.DUMMYFUNCTION("""COMPUTED_VALUE"""),"Praktikum Perbanyakan Vegetatif")</f>
        <v>Praktikum Perbanyakan Vegetatif</v>
      </c>
      <c r="AO49" s="5" t="str">
        <f ca="1">IFERROR(__xludf.DUMMYFUNCTION("""COMPUTED_VALUE"""),"Praktikum Teknologi Benih")</f>
        <v>Praktikum Teknologi Benih</v>
      </c>
      <c r="AP49" s="5" t="str">
        <f ca="1">IFERROR(__xludf.DUMMYFUNCTION("""COMPUTED_VALUE"""),"Sosiologi Pertanian")</f>
        <v>Sosiologi Pertanian</v>
      </c>
      <c r="AQ49" s="5" t="str">
        <f ca="1">IFERROR(__xludf.DUMMYFUNCTION("""COMPUTED_VALUE"""),"Teknologi Benih")</f>
        <v>Teknologi Benih</v>
      </c>
    </row>
    <row r="50" spans="2:52" ht="13.2" x14ac:dyDescent="0.25">
      <c r="B50" s="12" t="s">
        <v>14</v>
      </c>
      <c r="C50" s="13" t="s">
        <v>185</v>
      </c>
      <c r="D50" s="14" t="s">
        <v>126</v>
      </c>
      <c r="E50" s="12">
        <v>5</v>
      </c>
      <c r="F50" s="14" t="s">
        <v>127</v>
      </c>
      <c r="G50" s="15" t="s">
        <v>178</v>
      </c>
      <c r="I50" s="5" t="str">
        <f ca="1">IFERROR(__xludf.DUMMYFUNCTION("transpose(unique( filter(C$3:C$119,B$3:B$119='master data'!E55)))"),"Bahan Pakan dan Formulasi Ransum")</f>
        <v>Bahan Pakan dan Formulasi Ransum</v>
      </c>
      <c r="J50" s="5" t="str">
        <f ca="1">IFERROR(__xludf.DUMMYFUNCTION("""COMPUTED_VALUE"""),"Bioteknologi Reproduksi Ternak")</f>
        <v>Bioteknologi Reproduksi Ternak</v>
      </c>
      <c r="K50" s="5" t="str">
        <f ca="1">IFERROR(__xludf.DUMMYFUNCTION("""COMPUTED_VALUE"""),"Dasar Nutrisi Ternak")</f>
        <v>Dasar Nutrisi Ternak</v>
      </c>
      <c r="L50" s="5" t="str">
        <f ca="1">IFERROR(__xludf.DUMMYFUNCTION("""COMPUTED_VALUE"""),"Dasar Pemuliaan Ternak")</f>
        <v>Dasar Pemuliaan Ternak</v>
      </c>
      <c r="M50" s="5" t="str">
        <f ca="1">IFERROR(__xludf.DUMMYFUNCTION("""COMPUTED_VALUE"""),"Dasar Teknologi Hasil Ternak")</f>
        <v>Dasar Teknologi Hasil Ternak</v>
      </c>
      <c r="N50" s="5" t="str">
        <f ca="1">IFERROR(__xludf.DUMMYFUNCTION("""COMPUTED_VALUE"""),"Farmakologi")</f>
        <v>Farmakologi</v>
      </c>
      <c r="O50" s="5" t="str">
        <f ca="1">IFERROR(__xludf.DUMMYFUNCTION("""COMPUTED_VALUE"""),"Genetika")</f>
        <v>Genetika</v>
      </c>
      <c r="P50" s="5" t="str">
        <f ca="1">IFERROR(__xludf.DUMMYFUNCTION("""COMPUTED_VALUE"""),"Ilmu Kesehatan Ternak")</f>
        <v>Ilmu Kesehatan Ternak</v>
      </c>
      <c r="Q50" s="5" t="str">
        <f ca="1">IFERROR(__xludf.DUMMYFUNCTION("""COMPUTED_VALUE"""),"Ilmu Lingkungan Ternak dan AMDAL")</f>
        <v>Ilmu Lingkungan Ternak dan AMDAL</v>
      </c>
      <c r="R50" s="5" t="str">
        <f ca="1">IFERROR(__xludf.DUMMYFUNCTION("""COMPUTED_VALUE"""),"Inseminator")</f>
        <v>Inseminator</v>
      </c>
      <c r="S50" s="5" t="str">
        <f ca="1">IFERROR(__xludf.DUMMYFUNCTION("""COMPUTED_VALUE"""),"Kebijakan Pembangunan Peternakan")</f>
        <v>Kebijakan Pembangunan Peternakan</v>
      </c>
      <c r="T50" s="5" t="str">
        <f ca="1">IFERROR(__xludf.DUMMYFUNCTION("""COMPUTED_VALUE"""),"Kewirausahaan Lanjut")</f>
        <v>Kewirausahaan Lanjut</v>
      </c>
      <c r="U50" s="5" t="str">
        <f ca="1">IFERROR(__xludf.DUMMYFUNCTION("""COMPUTED_VALUE"""),"Kuliah Lapang II (12D1)")</f>
        <v>Kuliah Lapang II (12D1)</v>
      </c>
      <c r="V50" s="5" t="str">
        <f ca="1">IFERROR(__xludf.DUMMYFUNCTION("""COMPUTED_VALUE"""),"Kuliah Lapang II (12D2)")</f>
        <v>Kuliah Lapang II (12D2)</v>
      </c>
      <c r="W50" s="5" t="str">
        <f ca="1">IFERROR(__xludf.DUMMYFUNCTION("""COMPUTED_VALUE"""),"Kuliah Lapang Pertanian Terpadu (12D1)")</f>
        <v>Kuliah Lapang Pertanian Terpadu (12D1)</v>
      </c>
      <c r="X50" s="5" t="str">
        <f ca="1">IFERROR(__xludf.DUMMYFUNCTION("""COMPUTED_VALUE"""),"Magang Kerja Perusahaan (12D1)")</f>
        <v>Magang Kerja Perusahaan (12D1)</v>
      </c>
      <c r="Y50" s="5" t="str">
        <f ca="1">IFERROR(__xludf.DUMMYFUNCTION("""COMPUTED_VALUE"""),"Magang Kerja Perusahaan (12D2)")</f>
        <v>Magang Kerja Perusahaan (12D2)</v>
      </c>
      <c r="Z50" s="5" t="str">
        <f ca="1">IFERROR(__xludf.DUMMYFUNCTION("""COMPUTED_VALUE"""),"Magang Kerja Perusahaan (12D3)")</f>
        <v>Magang Kerja Perusahaan (12D3)</v>
      </c>
      <c r="AA50" s="5" t="str">
        <f ca="1">IFERROR(__xludf.DUMMYFUNCTION("""COMPUTED_VALUE"""),"Manajemen Ternak Perah")</f>
        <v>Manajemen Ternak Perah</v>
      </c>
      <c r="AB50" s="5" t="str">
        <f ca="1">IFERROR(__xludf.DUMMYFUNCTION("""COMPUTED_VALUE"""),"Manajemen Ternak Potong")</f>
        <v>Manajemen Ternak Potong</v>
      </c>
      <c r="AC50" s="5" t="str">
        <f ca="1">IFERROR(__xludf.DUMMYFUNCTION("""COMPUTED_VALUE"""),"Manajemen Ternak Unggas")</f>
        <v>Manajemen Ternak Unggas</v>
      </c>
      <c r="AD50" s="5" t="str">
        <f ca="1">IFERROR(__xludf.DUMMYFUNCTION("""COMPUTED_VALUE"""),"Mikrobiologi")</f>
        <v>Mikrobiologi</v>
      </c>
      <c r="AE50" s="5" t="str">
        <f ca="1">IFERROR(__xludf.DUMMYFUNCTION("""COMPUTED_VALUE"""),"Nutrisi Ternak Ruminansia")</f>
        <v>Nutrisi Ternak Ruminansia</v>
      </c>
      <c r="AF50" s="5" t="str">
        <f ca="1">IFERROR(__xludf.DUMMYFUNCTION("""COMPUTED_VALUE"""),"Nutrisionis")</f>
        <v>Nutrisionis</v>
      </c>
      <c r="AG50" s="5" t="str">
        <f ca="1">IFERROR(__xludf.DUMMYFUNCTION("""COMPUTED_VALUE"""),"Pemasaran Ternak dan Hasil Ternak")</f>
        <v>Pemasaran Ternak dan Hasil Ternak</v>
      </c>
      <c r="AH50" s="5" t="str">
        <f ca="1">IFERROR(__xludf.DUMMYFUNCTION("""COMPUTED_VALUE"""),"Praktikum Ilmu Kesehatan Ternak")</f>
        <v>Praktikum Ilmu Kesehatan Ternak</v>
      </c>
      <c r="AI50" s="5" t="str">
        <f ca="1">IFERROR(__xludf.DUMMYFUNCTION("""COMPUTED_VALUE"""),"Praktikum Manajemen Ternak Unggas (12D1)")</f>
        <v>Praktikum Manajemen Ternak Unggas (12D1)</v>
      </c>
      <c r="AJ50" s="5" t="str">
        <f ca="1">IFERROR(__xludf.DUMMYFUNCTION("""COMPUTED_VALUE"""),"Praktikum Manajemen Ternak Unggas (12D2)")</f>
        <v>Praktikum Manajemen Ternak Unggas (12D2)</v>
      </c>
      <c r="AK50" s="5" t="str">
        <f ca="1">IFERROR(__xludf.DUMMYFUNCTION("""COMPUTED_VALUE"""),"Praktikum Bahan Pakan dan Formulasi Ransum")</f>
        <v>Praktikum Bahan Pakan dan Formulasi Ransum</v>
      </c>
      <c r="AL50" s="5" t="str">
        <f ca="1">IFERROR(__xludf.DUMMYFUNCTION("""COMPUTED_VALUE"""),"Praktikum Bioteknologi Reproduksi Ternak (12D1)")</f>
        <v>Praktikum Bioteknologi Reproduksi Ternak (12D1)</v>
      </c>
      <c r="AM50" s="5" t="str">
        <f ca="1">IFERROR(__xludf.DUMMYFUNCTION("""COMPUTED_VALUE"""),"Praktikum Bioteknologi Reproduksi Ternak (12D2)")</f>
        <v>Praktikum Bioteknologi Reproduksi Ternak (12D2)</v>
      </c>
      <c r="AN50" s="5" t="str">
        <f ca="1">IFERROR(__xludf.DUMMYFUNCTION("""COMPUTED_VALUE"""),"Praktikum Dasar Nutrisi Ternak (12D1)")</f>
        <v>Praktikum Dasar Nutrisi Ternak (12D1)</v>
      </c>
      <c r="AO50" s="5" t="str">
        <f ca="1">IFERROR(__xludf.DUMMYFUNCTION("""COMPUTED_VALUE"""),"Praktikum Dasar Nutrisi Ternak (12D2)")</f>
        <v>Praktikum Dasar Nutrisi Ternak (12D2)</v>
      </c>
      <c r="AP50" s="5" t="str">
        <f ca="1">IFERROR(__xludf.DUMMYFUNCTION("""COMPUTED_VALUE"""),"Praktikum Manajemen Ternak Perah (12D1)")</f>
        <v>Praktikum Manajemen Ternak Perah (12D1)</v>
      </c>
      <c r="AQ50" s="5" t="str">
        <f ca="1">IFERROR(__xludf.DUMMYFUNCTION("""COMPUTED_VALUE"""),"Praktikum Manajemen Ternak Perah (12D2)")</f>
        <v>Praktikum Manajemen Ternak Perah (12D2)</v>
      </c>
      <c r="AR50" s="5" t="str">
        <f ca="1">IFERROR(__xludf.DUMMYFUNCTION("""COMPUTED_VALUE"""),"Praktikum Manajemen Ternak Potong (12D1)")</f>
        <v>Praktikum Manajemen Ternak Potong (12D1)</v>
      </c>
      <c r="AS50" s="5" t="str">
        <f ca="1">IFERROR(__xludf.DUMMYFUNCTION("""COMPUTED_VALUE"""),"Praktikum Manajemen Ternak Potong(12D2)")</f>
        <v>Praktikum Manajemen Ternak Potong(12D2)</v>
      </c>
      <c r="AT50" s="5" t="str">
        <f ca="1">IFERROR(__xludf.DUMMYFUNCTION("""COMPUTED_VALUE"""),"Praktikum Mikrobiologi (12D1)")</f>
        <v>Praktikum Mikrobiologi (12D1)</v>
      </c>
      <c r="AU50" s="5" t="str">
        <f ca="1">IFERROR(__xludf.DUMMYFUNCTION("""COMPUTED_VALUE"""),"Praktikum Mikrobiologi (12D2)")</f>
        <v>Praktikum Mikrobiologi (12D2)</v>
      </c>
      <c r="AV50" s="5" t="str">
        <f ca="1">IFERROR(__xludf.DUMMYFUNCTION("""COMPUTED_VALUE"""),"Praktikum Teknologi Pengolahan Daging dan Kulit (12D1)")</f>
        <v>Praktikum Teknologi Pengolahan Daging dan Kulit (12D1)</v>
      </c>
      <c r="AW50" s="5" t="str">
        <f ca="1">IFERROR(__xludf.DUMMYFUNCTION("""COMPUTED_VALUE"""),"Praktikum Teknologi Pengolahan Daging dan Kulit (12D2)")</f>
        <v>Praktikum Teknologi Pengolahan Daging dan Kulit (12D2)</v>
      </c>
      <c r="AX50" s="5" t="str">
        <f ca="1">IFERROR(__xludf.DUMMYFUNCTION("""COMPUTED_VALUE"""),"Seminar")</f>
        <v>Seminar</v>
      </c>
      <c r="AY50" s="5" t="str">
        <f ca="1">IFERROR(__xludf.DUMMYFUNCTION("""COMPUTED_VALUE"""),"Teknologi Pakan")</f>
        <v>Teknologi Pakan</v>
      </c>
      <c r="AZ50" s="5" t="str">
        <f ca="1">IFERROR(__xludf.DUMMYFUNCTION("""COMPUTED_VALUE"""),"Teknologi Pengolahan Daging dan Kulit")</f>
        <v>Teknologi Pengolahan Daging dan Kulit</v>
      </c>
    </row>
    <row r="51" spans="2:52" ht="13.2" x14ac:dyDescent="0.25">
      <c r="B51" s="12" t="s">
        <v>14</v>
      </c>
      <c r="C51" s="15" t="s">
        <v>186</v>
      </c>
      <c r="D51" s="12" t="s">
        <v>126</v>
      </c>
      <c r="E51" s="12">
        <v>5</v>
      </c>
      <c r="F51" s="12" t="s">
        <v>131</v>
      </c>
      <c r="G51" s="13" t="s">
        <v>181</v>
      </c>
      <c r="I51" s="5" t="str">
        <f ca="1">IFERROR(__xludf.DUMMYFUNCTION("transpose(unique( filter(C$3:C$119,B$3:B$119='master data'!E56)))"),"Bahan Pakan dan Formulasi Ransum")</f>
        <v>Bahan Pakan dan Formulasi Ransum</v>
      </c>
      <c r="J51" s="5" t="str">
        <f ca="1">IFERROR(__xludf.DUMMYFUNCTION("""COMPUTED_VALUE"""),"Bioteknologi Reproduksi Ternak")</f>
        <v>Bioteknologi Reproduksi Ternak</v>
      </c>
      <c r="K51" s="5" t="str">
        <f ca="1">IFERROR(__xludf.DUMMYFUNCTION("""COMPUTED_VALUE"""),"Dasar Nutrisi Ternak")</f>
        <v>Dasar Nutrisi Ternak</v>
      </c>
      <c r="L51" s="5" t="str">
        <f ca="1">IFERROR(__xludf.DUMMYFUNCTION("""COMPUTED_VALUE"""),"Dasar Pemuliaan Ternak")</f>
        <v>Dasar Pemuliaan Ternak</v>
      </c>
      <c r="M51" s="5" t="str">
        <f ca="1">IFERROR(__xludf.DUMMYFUNCTION("""COMPUTED_VALUE"""),"Dasar Teknologi Hasil Ternak")</f>
        <v>Dasar Teknologi Hasil Ternak</v>
      </c>
      <c r="N51" s="5" t="str">
        <f ca="1">IFERROR(__xludf.DUMMYFUNCTION("""COMPUTED_VALUE"""),"Farmakologi")</f>
        <v>Farmakologi</v>
      </c>
      <c r="O51" s="5" t="str">
        <f ca="1">IFERROR(__xludf.DUMMYFUNCTION("""COMPUTED_VALUE"""),"Genetika")</f>
        <v>Genetika</v>
      </c>
      <c r="P51" s="5" t="str">
        <f ca="1">IFERROR(__xludf.DUMMYFUNCTION("""COMPUTED_VALUE"""),"Ilmu Kesehatan Ternak")</f>
        <v>Ilmu Kesehatan Ternak</v>
      </c>
      <c r="Q51" s="5" t="str">
        <f ca="1">IFERROR(__xludf.DUMMYFUNCTION("""COMPUTED_VALUE"""),"Ilmu Lingkungan Ternak dan AMDAL")</f>
        <v>Ilmu Lingkungan Ternak dan AMDAL</v>
      </c>
      <c r="R51" s="5" t="str">
        <f ca="1">IFERROR(__xludf.DUMMYFUNCTION("""COMPUTED_VALUE"""),"Inseminator")</f>
        <v>Inseminator</v>
      </c>
      <c r="S51" s="5" t="str">
        <f ca="1">IFERROR(__xludf.DUMMYFUNCTION("""COMPUTED_VALUE"""),"Kebijakan Pembangunan Peternakan")</f>
        <v>Kebijakan Pembangunan Peternakan</v>
      </c>
      <c r="T51" s="5" t="str">
        <f ca="1">IFERROR(__xludf.DUMMYFUNCTION("""COMPUTED_VALUE"""),"Kewirausahaan Lanjut")</f>
        <v>Kewirausahaan Lanjut</v>
      </c>
      <c r="U51" s="5" t="str">
        <f ca="1">IFERROR(__xludf.DUMMYFUNCTION("""COMPUTED_VALUE"""),"Kuliah Lapang II (12D1)")</f>
        <v>Kuliah Lapang II (12D1)</v>
      </c>
      <c r="V51" s="5" t="str">
        <f ca="1">IFERROR(__xludf.DUMMYFUNCTION("""COMPUTED_VALUE"""),"Kuliah Lapang II (12D2)")</f>
        <v>Kuliah Lapang II (12D2)</v>
      </c>
      <c r="W51" s="5" t="str">
        <f ca="1">IFERROR(__xludf.DUMMYFUNCTION("""COMPUTED_VALUE"""),"Kuliah Lapang Pertanian Terpadu (12D1)")</f>
        <v>Kuliah Lapang Pertanian Terpadu (12D1)</v>
      </c>
      <c r="X51" s="5" t="str">
        <f ca="1">IFERROR(__xludf.DUMMYFUNCTION("""COMPUTED_VALUE"""),"Magang Kerja Perusahaan (12D1)")</f>
        <v>Magang Kerja Perusahaan (12D1)</v>
      </c>
      <c r="Y51" s="5" t="str">
        <f ca="1">IFERROR(__xludf.DUMMYFUNCTION("""COMPUTED_VALUE"""),"Magang Kerja Perusahaan (12D2)")</f>
        <v>Magang Kerja Perusahaan (12D2)</v>
      </c>
      <c r="Z51" s="5" t="str">
        <f ca="1">IFERROR(__xludf.DUMMYFUNCTION("""COMPUTED_VALUE"""),"Magang Kerja Perusahaan (12D3)")</f>
        <v>Magang Kerja Perusahaan (12D3)</v>
      </c>
      <c r="AA51" s="5" t="str">
        <f ca="1">IFERROR(__xludf.DUMMYFUNCTION("""COMPUTED_VALUE"""),"Manajemen Ternak Perah")</f>
        <v>Manajemen Ternak Perah</v>
      </c>
      <c r="AB51" s="5" t="str">
        <f ca="1">IFERROR(__xludf.DUMMYFUNCTION("""COMPUTED_VALUE"""),"Manajemen Ternak Potong")</f>
        <v>Manajemen Ternak Potong</v>
      </c>
      <c r="AC51" s="5" t="str">
        <f ca="1">IFERROR(__xludf.DUMMYFUNCTION("""COMPUTED_VALUE"""),"Manajemen Ternak Unggas")</f>
        <v>Manajemen Ternak Unggas</v>
      </c>
      <c r="AD51" s="5" t="str">
        <f ca="1">IFERROR(__xludf.DUMMYFUNCTION("""COMPUTED_VALUE"""),"Mikrobiologi")</f>
        <v>Mikrobiologi</v>
      </c>
      <c r="AE51" s="5" t="str">
        <f ca="1">IFERROR(__xludf.DUMMYFUNCTION("""COMPUTED_VALUE"""),"Nutrisi Ternak Ruminansia")</f>
        <v>Nutrisi Ternak Ruminansia</v>
      </c>
      <c r="AF51" s="5" t="str">
        <f ca="1">IFERROR(__xludf.DUMMYFUNCTION("""COMPUTED_VALUE"""),"Nutrisionis")</f>
        <v>Nutrisionis</v>
      </c>
      <c r="AG51" s="5" t="str">
        <f ca="1">IFERROR(__xludf.DUMMYFUNCTION("""COMPUTED_VALUE"""),"Pemasaran Ternak dan Hasil Ternak")</f>
        <v>Pemasaran Ternak dan Hasil Ternak</v>
      </c>
      <c r="AH51" s="5" t="str">
        <f ca="1">IFERROR(__xludf.DUMMYFUNCTION("""COMPUTED_VALUE"""),"Praktikum Ilmu Kesehatan Ternak")</f>
        <v>Praktikum Ilmu Kesehatan Ternak</v>
      </c>
      <c r="AI51" s="5" t="str">
        <f ca="1">IFERROR(__xludf.DUMMYFUNCTION("""COMPUTED_VALUE"""),"Praktikum Manajemen Ternak Unggas (12D1)")</f>
        <v>Praktikum Manajemen Ternak Unggas (12D1)</v>
      </c>
      <c r="AJ51" s="5" t="str">
        <f ca="1">IFERROR(__xludf.DUMMYFUNCTION("""COMPUTED_VALUE"""),"Praktikum Manajemen Ternak Unggas (12D2)")</f>
        <v>Praktikum Manajemen Ternak Unggas (12D2)</v>
      </c>
      <c r="AK51" s="5" t="str">
        <f ca="1">IFERROR(__xludf.DUMMYFUNCTION("""COMPUTED_VALUE"""),"Praktikum Bahan Pakan dan Formulasi Ransum")</f>
        <v>Praktikum Bahan Pakan dan Formulasi Ransum</v>
      </c>
      <c r="AL51" s="5" t="str">
        <f ca="1">IFERROR(__xludf.DUMMYFUNCTION("""COMPUTED_VALUE"""),"Praktikum Bioteknologi Reproduksi Ternak (12D1)")</f>
        <v>Praktikum Bioteknologi Reproduksi Ternak (12D1)</v>
      </c>
      <c r="AM51" s="5" t="str">
        <f ca="1">IFERROR(__xludf.DUMMYFUNCTION("""COMPUTED_VALUE"""),"Praktikum Bioteknologi Reproduksi Ternak (12D2)")</f>
        <v>Praktikum Bioteknologi Reproduksi Ternak (12D2)</v>
      </c>
      <c r="AN51" s="5" t="str">
        <f ca="1">IFERROR(__xludf.DUMMYFUNCTION("""COMPUTED_VALUE"""),"Praktikum Dasar Nutrisi Ternak (12D1)")</f>
        <v>Praktikum Dasar Nutrisi Ternak (12D1)</v>
      </c>
      <c r="AO51" s="5" t="str">
        <f ca="1">IFERROR(__xludf.DUMMYFUNCTION("""COMPUTED_VALUE"""),"Praktikum Dasar Nutrisi Ternak (12D2)")</f>
        <v>Praktikum Dasar Nutrisi Ternak (12D2)</v>
      </c>
      <c r="AP51" s="5" t="str">
        <f ca="1">IFERROR(__xludf.DUMMYFUNCTION("""COMPUTED_VALUE"""),"Praktikum Manajemen Ternak Perah (12D1)")</f>
        <v>Praktikum Manajemen Ternak Perah (12D1)</v>
      </c>
      <c r="AQ51" s="5" t="str">
        <f ca="1">IFERROR(__xludf.DUMMYFUNCTION("""COMPUTED_VALUE"""),"Praktikum Manajemen Ternak Perah (12D2)")</f>
        <v>Praktikum Manajemen Ternak Perah (12D2)</v>
      </c>
      <c r="AR51" s="5" t="str">
        <f ca="1">IFERROR(__xludf.DUMMYFUNCTION("""COMPUTED_VALUE"""),"Praktikum Manajemen Ternak Potong (12D1)")</f>
        <v>Praktikum Manajemen Ternak Potong (12D1)</v>
      </c>
      <c r="AS51" s="5" t="str">
        <f ca="1">IFERROR(__xludf.DUMMYFUNCTION("""COMPUTED_VALUE"""),"Praktikum Manajemen Ternak Potong(12D2)")</f>
        <v>Praktikum Manajemen Ternak Potong(12D2)</v>
      </c>
      <c r="AT51" s="5" t="str">
        <f ca="1">IFERROR(__xludf.DUMMYFUNCTION("""COMPUTED_VALUE"""),"Praktikum Mikrobiologi (12D1)")</f>
        <v>Praktikum Mikrobiologi (12D1)</v>
      </c>
      <c r="AU51" s="5" t="str">
        <f ca="1">IFERROR(__xludf.DUMMYFUNCTION("""COMPUTED_VALUE"""),"Praktikum Mikrobiologi (12D2)")</f>
        <v>Praktikum Mikrobiologi (12D2)</v>
      </c>
      <c r="AV51" s="5" t="str">
        <f ca="1">IFERROR(__xludf.DUMMYFUNCTION("""COMPUTED_VALUE"""),"Praktikum Teknologi Pengolahan Daging dan Kulit (12D1)")</f>
        <v>Praktikum Teknologi Pengolahan Daging dan Kulit (12D1)</v>
      </c>
      <c r="AW51" s="5" t="str">
        <f ca="1">IFERROR(__xludf.DUMMYFUNCTION("""COMPUTED_VALUE"""),"Praktikum Teknologi Pengolahan Daging dan Kulit (12D2)")</f>
        <v>Praktikum Teknologi Pengolahan Daging dan Kulit (12D2)</v>
      </c>
      <c r="AX51" s="5" t="str">
        <f ca="1">IFERROR(__xludf.DUMMYFUNCTION("""COMPUTED_VALUE"""),"Seminar")</f>
        <v>Seminar</v>
      </c>
      <c r="AY51" s="5" t="str">
        <f ca="1">IFERROR(__xludf.DUMMYFUNCTION("""COMPUTED_VALUE"""),"Teknologi Pakan")</f>
        <v>Teknologi Pakan</v>
      </c>
      <c r="AZ51" s="5" t="str">
        <f ca="1">IFERROR(__xludf.DUMMYFUNCTION("""COMPUTED_VALUE"""),"Teknologi Pengolahan Daging dan Kulit")</f>
        <v>Teknologi Pengolahan Daging dan Kulit</v>
      </c>
    </row>
    <row r="52" spans="2:52" ht="13.2" x14ac:dyDescent="0.25">
      <c r="B52" s="12" t="s">
        <v>14</v>
      </c>
      <c r="C52" s="13" t="s">
        <v>99</v>
      </c>
      <c r="D52" s="14" t="s">
        <v>133</v>
      </c>
      <c r="E52" s="14">
        <v>2</v>
      </c>
      <c r="F52" s="14" t="s">
        <v>131</v>
      </c>
      <c r="G52" s="13" t="s">
        <v>177</v>
      </c>
      <c r="I52" s="5" t="str">
        <f ca="1">IFERROR(__xludf.DUMMYFUNCTION("transpose(unique( filter(C$3:C$119,B$3:B$119='master data'!E57)))"),"Praktikum Analisis Data Statistik")</f>
        <v>Praktikum Analisis Data Statistik</v>
      </c>
      <c r="J52" s="5" t="str">
        <f ca="1">IFERROR(__xludf.DUMMYFUNCTION("""COMPUTED_VALUE"""),"Pengetahuan Bahan")</f>
        <v>Pengetahuan Bahan</v>
      </c>
      <c r="K52" s="5" t="str">
        <f ca="1">IFERROR(__xludf.DUMMYFUNCTION("""COMPUTED_VALUE"""),"Metode Ilmiah")</f>
        <v>Metode Ilmiah</v>
      </c>
      <c r="L52" s="5" t="str">
        <f ca="1">IFERROR(__xludf.DUMMYFUNCTION("""COMPUTED_VALUE"""),"Rancangan Percobaan")</f>
        <v>Rancangan Percobaan</v>
      </c>
      <c r="M52" s="5" t="str">
        <f ca="1">IFERROR(__xludf.DUMMYFUNCTION("""COMPUTED_VALUE"""),"Ekonomi Teknik")</f>
        <v>Ekonomi Teknik</v>
      </c>
      <c r="N52" s="5" t="str">
        <f ca="1">IFERROR(__xludf.DUMMYFUNCTION("""COMPUTED_VALUE"""),"Teknik Proses Pangan 1")</f>
        <v>Teknik Proses Pangan 1</v>
      </c>
      <c r="O52" s="5" t="str">
        <f ca="1">IFERROR(__xludf.DUMMYFUNCTION("""COMPUTED_VALUE"""),"Perancangan Unit Pengolahan")</f>
        <v>Perancangan Unit Pengolahan</v>
      </c>
      <c r="P52" s="5" t="str">
        <f ca="1">IFERROR(__xludf.DUMMYFUNCTION("""COMPUTED_VALUE"""),"Industri Jasa Boga dan Bakery")</f>
        <v>Industri Jasa Boga dan Bakery</v>
      </c>
      <c r="Q52" s="5" t="str">
        <f ca="1">IFERROR(__xludf.DUMMYFUNCTION("""COMPUTED_VALUE"""),"Praktikum Kimia Dasar")</f>
        <v>Praktikum Kimia Dasar</v>
      </c>
      <c r="R52" s="5" t="str">
        <f ca="1">IFERROR(__xludf.DUMMYFUNCTION("""COMPUTED_VALUE"""),"Teknologi Pengawetan")</f>
        <v>Teknologi Pengawetan</v>
      </c>
      <c r="S52" s="5" t="str">
        <f ca="1">IFERROR(__xludf.DUMMYFUNCTION("""COMPUTED_VALUE"""),"Kimia Analit")</f>
        <v>Kimia Analit</v>
      </c>
      <c r="T52" s="5" t="str">
        <f ca="1">IFERROR(__xludf.DUMMYFUNCTION("""COMPUTED_VALUE"""),"Kimia Dasar II (Organik)")</f>
        <v>Kimia Dasar II (Organik)</v>
      </c>
      <c r="U52" s="5" t="str">
        <f ca="1">IFERROR(__xludf.DUMMYFUNCTION("""COMPUTED_VALUE"""),"Kuliah Lapang Pertanian Terpadu 12D3")</f>
        <v>Kuliah Lapang Pertanian Terpadu 12D3</v>
      </c>
      <c r="V52" s="5" t="str">
        <f ca="1">IFERROR(__xludf.DUMMYFUNCTION("""COMPUTED_VALUE"""),"Kuliah Lapang II")</f>
        <v>Kuliah Lapang II</v>
      </c>
      <c r="W52" s="5" t="str">
        <f ca="1">IFERROR(__xludf.DUMMYFUNCTION("""COMPUTED_VALUE"""),"Praktikum Pengendalian Proses dan Mutu")</f>
        <v>Praktikum Pengendalian Proses dan Mutu</v>
      </c>
      <c r="X52" s="5" t="str">
        <f ca="1">IFERROR(__xludf.DUMMYFUNCTION("""COMPUTED_VALUE"""),"Praktikum Mikrobiologi Umum")</f>
        <v>Praktikum Mikrobiologi Umum</v>
      </c>
      <c r="Y52" s="5" t="str">
        <f ca="1">IFERROR(__xludf.DUMMYFUNCTION("""COMPUTED_VALUE"""),"Praktikum Bahasa Inggris")</f>
        <v>Praktikum Bahasa Inggris</v>
      </c>
      <c r="Z52" s="5" t="str">
        <f ca="1">IFERROR(__xludf.DUMMYFUNCTION("""COMPUTED_VALUE"""),"Praktikum Analisis Pangan")</f>
        <v>Praktikum Analisis Pangan</v>
      </c>
      <c r="AA52" s="5" t="str">
        <f ca="1">IFERROR(__xludf.DUMMYFUNCTION("""COMPUTED_VALUE"""),"Analisis Pangan")</f>
        <v>Analisis Pangan</v>
      </c>
      <c r="AB52" s="5" t="str">
        <f ca="1">IFERROR(__xludf.DUMMYFUNCTION("""COMPUTED_VALUE"""),"Penjaminan Mutu Pangan")</f>
        <v>Penjaminan Mutu Pangan</v>
      </c>
      <c r="AC52" s="5" t="str">
        <f ca="1">IFERROR(__xludf.DUMMYFUNCTION("""COMPUTED_VALUE"""),"Mikrobiologi Umum")</f>
        <v>Mikrobiologi Umum</v>
      </c>
      <c r="AD52" s="5" t="str">
        <f ca="1">IFERROR(__xludf.DUMMYFUNCTION("""COMPUTED_VALUE"""),"Praktikum Pengetahuan Bahan")</f>
        <v>Praktikum Pengetahuan Bahan</v>
      </c>
      <c r="AE52" s="5" t="str">
        <f ca="1">IFERROR(__xludf.DUMMYFUNCTION("""COMPUTED_VALUE"""),"Komunikasi Ilmiah")</f>
        <v>Komunikasi Ilmiah</v>
      </c>
      <c r="AF52" s="5" t="str">
        <f ca="1">IFERROR(__xludf.DUMMYFUNCTION("""COMPUTED_VALUE"""),"Teknologi Pengolahan Susu dan Telur")</f>
        <v>Teknologi Pengolahan Susu dan Telur</v>
      </c>
      <c r="AG52" s="5" t="str">
        <f ca="1">IFERROR(__xludf.DUMMYFUNCTION("""COMPUTED_VALUE"""),"Penilaian Inderawi")</f>
        <v>Penilaian Inderawi</v>
      </c>
      <c r="AH52" s="5" t="str">
        <f ca="1">IFERROR(__xludf.DUMMYFUNCTION("""COMPUTED_VALUE"""),"Standarisasi Mutu dan Legislasi Produk Pangan")</f>
        <v>Standarisasi Mutu dan Legislasi Produk Pangan</v>
      </c>
      <c r="AI52" s="5" t="str">
        <f ca="1">IFERROR(__xludf.DUMMYFUNCTION("""COMPUTED_VALUE"""),"Praktikum Penilaian Inderawi")</f>
        <v>Praktikum Penilaian Inderawi</v>
      </c>
      <c r="AJ52" s="5" t="str">
        <f ca="1">IFERROR(__xludf.DUMMYFUNCTION("""COMPUTED_VALUE"""),"Pengemasan, Penyimpanan dan Penggudangan")</f>
        <v>Pengemasan, Penyimpanan dan Penggudangan</v>
      </c>
      <c r="AK52" s="5" t="str">
        <f ca="1">IFERROR(__xludf.DUMMYFUNCTION("""COMPUTED_VALUE"""),"TP Teh dan Minuman Penyegar")</f>
        <v>TP Teh dan Minuman Penyegar</v>
      </c>
      <c r="AL52" s="5" t="str">
        <f ca="1">IFERROR(__xludf.DUMMYFUNCTION("""COMPUTED_VALUE"""),"English For Food Science and Communication")</f>
        <v>English For Food Science and Communication</v>
      </c>
      <c r="AM52" s="5" t="str">
        <f ca="1">IFERROR(__xludf.DUMMYFUNCTION("""COMPUTED_VALUE"""),"Artificial Intelligence for Food Technology")</f>
        <v>Artificial Intelligence for Food Technology</v>
      </c>
    </row>
    <row r="53" spans="2:52" ht="13.2" x14ac:dyDescent="0.25">
      <c r="B53" s="12" t="s">
        <v>14</v>
      </c>
      <c r="C53" s="13" t="s">
        <v>187</v>
      </c>
      <c r="D53" s="14" t="s">
        <v>133</v>
      </c>
      <c r="E53" s="14">
        <v>2</v>
      </c>
      <c r="F53" s="14" t="s">
        <v>131</v>
      </c>
      <c r="G53" s="13" t="s">
        <v>181</v>
      </c>
      <c r="I53" s="5" t="str">
        <f ca="1">IFERROR(__xludf.DUMMYFUNCTION("transpose(unique( filter(C$3:C$119,B$3:B$119='master data'!E58)))"),"Praktikum Analisis Data Statistik")</f>
        <v>Praktikum Analisis Data Statistik</v>
      </c>
      <c r="J53" s="5" t="str">
        <f ca="1">IFERROR(__xludf.DUMMYFUNCTION("""COMPUTED_VALUE"""),"Pengetahuan Bahan")</f>
        <v>Pengetahuan Bahan</v>
      </c>
      <c r="K53" s="5" t="str">
        <f ca="1">IFERROR(__xludf.DUMMYFUNCTION("""COMPUTED_VALUE"""),"Metode Ilmiah")</f>
        <v>Metode Ilmiah</v>
      </c>
      <c r="L53" s="5" t="str">
        <f ca="1">IFERROR(__xludf.DUMMYFUNCTION("""COMPUTED_VALUE"""),"Rancangan Percobaan")</f>
        <v>Rancangan Percobaan</v>
      </c>
      <c r="M53" s="5" t="str">
        <f ca="1">IFERROR(__xludf.DUMMYFUNCTION("""COMPUTED_VALUE"""),"Ekonomi Teknik")</f>
        <v>Ekonomi Teknik</v>
      </c>
      <c r="N53" s="5" t="str">
        <f ca="1">IFERROR(__xludf.DUMMYFUNCTION("""COMPUTED_VALUE"""),"Teknik Proses Pangan 1")</f>
        <v>Teknik Proses Pangan 1</v>
      </c>
      <c r="O53" s="5" t="str">
        <f ca="1">IFERROR(__xludf.DUMMYFUNCTION("""COMPUTED_VALUE"""),"Perancangan Unit Pengolahan")</f>
        <v>Perancangan Unit Pengolahan</v>
      </c>
      <c r="P53" s="5" t="str">
        <f ca="1">IFERROR(__xludf.DUMMYFUNCTION("""COMPUTED_VALUE"""),"Industri Jasa Boga dan Bakery")</f>
        <v>Industri Jasa Boga dan Bakery</v>
      </c>
      <c r="Q53" s="5" t="str">
        <f ca="1">IFERROR(__xludf.DUMMYFUNCTION("""COMPUTED_VALUE"""),"Praktikum Kimia Dasar")</f>
        <v>Praktikum Kimia Dasar</v>
      </c>
      <c r="R53" s="5" t="str">
        <f ca="1">IFERROR(__xludf.DUMMYFUNCTION("""COMPUTED_VALUE"""),"Teknologi Pengawetan")</f>
        <v>Teknologi Pengawetan</v>
      </c>
      <c r="S53" s="5" t="str">
        <f ca="1">IFERROR(__xludf.DUMMYFUNCTION("""COMPUTED_VALUE"""),"Kimia Analit")</f>
        <v>Kimia Analit</v>
      </c>
      <c r="T53" s="5" t="str">
        <f ca="1">IFERROR(__xludf.DUMMYFUNCTION("""COMPUTED_VALUE"""),"Kimia Dasar II (Organik)")</f>
        <v>Kimia Dasar II (Organik)</v>
      </c>
      <c r="U53" s="5" t="str">
        <f ca="1">IFERROR(__xludf.DUMMYFUNCTION("""COMPUTED_VALUE"""),"Kuliah Lapang Pertanian Terpadu 12D3")</f>
        <v>Kuliah Lapang Pertanian Terpadu 12D3</v>
      </c>
      <c r="V53" s="5" t="str">
        <f ca="1">IFERROR(__xludf.DUMMYFUNCTION("""COMPUTED_VALUE"""),"Kuliah Lapang II")</f>
        <v>Kuliah Lapang II</v>
      </c>
      <c r="W53" s="5" t="str">
        <f ca="1">IFERROR(__xludf.DUMMYFUNCTION("""COMPUTED_VALUE"""),"Praktikum Pengendalian Proses dan Mutu")</f>
        <v>Praktikum Pengendalian Proses dan Mutu</v>
      </c>
      <c r="X53" s="5" t="str">
        <f ca="1">IFERROR(__xludf.DUMMYFUNCTION("""COMPUTED_VALUE"""),"Praktikum Mikrobiologi Umum")</f>
        <v>Praktikum Mikrobiologi Umum</v>
      </c>
      <c r="Y53" s="5" t="str">
        <f ca="1">IFERROR(__xludf.DUMMYFUNCTION("""COMPUTED_VALUE"""),"Praktikum Bahasa Inggris")</f>
        <v>Praktikum Bahasa Inggris</v>
      </c>
      <c r="Z53" s="5" t="str">
        <f ca="1">IFERROR(__xludf.DUMMYFUNCTION("""COMPUTED_VALUE"""),"Praktikum Analisis Pangan")</f>
        <v>Praktikum Analisis Pangan</v>
      </c>
      <c r="AA53" s="5" t="str">
        <f ca="1">IFERROR(__xludf.DUMMYFUNCTION("""COMPUTED_VALUE"""),"Analisis Pangan")</f>
        <v>Analisis Pangan</v>
      </c>
      <c r="AB53" s="5" t="str">
        <f ca="1">IFERROR(__xludf.DUMMYFUNCTION("""COMPUTED_VALUE"""),"Penjaminan Mutu Pangan")</f>
        <v>Penjaminan Mutu Pangan</v>
      </c>
      <c r="AC53" s="5" t="str">
        <f ca="1">IFERROR(__xludf.DUMMYFUNCTION("""COMPUTED_VALUE"""),"Mikrobiologi Umum")</f>
        <v>Mikrobiologi Umum</v>
      </c>
      <c r="AD53" s="5" t="str">
        <f ca="1">IFERROR(__xludf.DUMMYFUNCTION("""COMPUTED_VALUE"""),"Praktikum Pengetahuan Bahan")</f>
        <v>Praktikum Pengetahuan Bahan</v>
      </c>
      <c r="AE53" s="5" t="str">
        <f ca="1">IFERROR(__xludf.DUMMYFUNCTION("""COMPUTED_VALUE"""),"Komunikasi Ilmiah")</f>
        <v>Komunikasi Ilmiah</v>
      </c>
      <c r="AF53" s="5" t="str">
        <f ca="1">IFERROR(__xludf.DUMMYFUNCTION("""COMPUTED_VALUE"""),"Teknologi Pengolahan Susu dan Telur")</f>
        <v>Teknologi Pengolahan Susu dan Telur</v>
      </c>
      <c r="AG53" s="5" t="str">
        <f ca="1">IFERROR(__xludf.DUMMYFUNCTION("""COMPUTED_VALUE"""),"Penilaian Inderawi")</f>
        <v>Penilaian Inderawi</v>
      </c>
      <c r="AH53" s="5" t="str">
        <f ca="1">IFERROR(__xludf.DUMMYFUNCTION("""COMPUTED_VALUE"""),"Standarisasi Mutu dan Legislasi Produk Pangan")</f>
        <v>Standarisasi Mutu dan Legislasi Produk Pangan</v>
      </c>
      <c r="AI53" s="5" t="str">
        <f ca="1">IFERROR(__xludf.DUMMYFUNCTION("""COMPUTED_VALUE"""),"Praktikum Penilaian Inderawi")</f>
        <v>Praktikum Penilaian Inderawi</v>
      </c>
      <c r="AJ53" s="5" t="str">
        <f ca="1">IFERROR(__xludf.DUMMYFUNCTION("""COMPUTED_VALUE"""),"Pengemasan, Penyimpanan dan Penggudangan")</f>
        <v>Pengemasan, Penyimpanan dan Penggudangan</v>
      </c>
      <c r="AK53" s="5" t="str">
        <f ca="1">IFERROR(__xludf.DUMMYFUNCTION("""COMPUTED_VALUE"""),"TP Teh dan Minuman Penyegar")</f>
        <v>TP Teh dan Minuman Penyegar</v>
      </c>
      <c r="AL53" s="5" t="str">
        <f ca="1">IFERROR(__xludf.DUMMYFUNCTION("""COMPUTED_VALUE"""),"English For Food Science and Communication")</f>
        <v>English For Food Science and Communication</v>
      </c>
      <c r="AM53" s="5" t="str">
        <f ca="1">IFERROR(__xludf.DUMMYFUNCTION("""COMPUTED_VALUE"""),"Artificial Intelligence for Food Technology")</f>
        <v>Artificial Intelligence for Food Technology</v>
      </c>
    </row>
    <row r="54" spans="2:52" ht="13.2" x14ac:dyDescent="0.25">
      <c r="B54" s="12" t="s">
        <v>14</v>
      </c>
      <c r="C54" s="13" t="s">
        <v>84</v>
      </c>
      <c r="D54" s="14" t="s">
        <v>133</v>
      </c>
      <c r="E54" s="14">
        <v>2</v>
      </c>
      <c r="F54" s="14" t="s">
        <v>131</v>
      </c>
      <c r="G54" s="13" t="s">
        <v>175</v>
      </c>
      <c r="I54" s="5" t="str">
        <f ca="1">IFERROR(__xludf.DUMMYFUNCTION("transpose(unique( filter(C$3:C$119,B$3:B$119='master data'!E59)))"),"Agribisnis")</f>
        <v>Agribisnis</v>
      </c>
      <c r="J54" s="5" t="str">
        <f ca="1">IFERROR(__xludf.DUMMYFUNCTION("""COMPUTED_VALUE"""),"Agroklimatologi")</f>
        <v>Agroklimatologi</v>
      </c>
      <c r="K54" s="5" t="str">
        <f ca="1">IFERROR(__xludf.DUMMYFUNCTION("""COMPUTED_VALUE"""),"Agroteknologi Serealia dan Umbi")</f>
        <v>Agroteknologi Serealia dan Umbi</v>
      </c>
      <c r="L54" s="5" t="str">
        <f ca="1">IFERROR(__xludf.DUMMYFUNCTION("""COMPUTED_VALUE"""),"Agroteknologi Tanaman Perkebunan")</f>
        <v>Agroteknologi Tanaman Perkebunan</v>
      </c>
      <c r="M54" s="5" t="str">
        <f ca="1">IFERROR(__xludf.DUMMYFUNCTION("""COMPUTED_VALUE"""),"Biokimia Tanaman")</f>
        <v>Biokimia Tanaman</v>
      </c>
      <c r="N54" s="5" t="str">
        <f ca="1">IFERROR(__xludf.DUMMYFUNCTION("""COMPUTED_VALUE"""),"Fisiologi Tanaman")</f>
        <v>Fisiologi Tanaman</v>
      </c>
      <c r="O54" s="5" t="str">
        <f ca="1">IFERROR(__xludf.DUMMYFUNCTION("""COMPUTED_VALUE"""),"Ilmu Hama, Penyakit dan Gulma")</f>
        <v>Ilmu Hama, Penyakit dan Gulma</v>
      </c>
      <c r="P54" s="5" t="str">
        <f ca="1">IFERROR(__xludf.DUMMYFUNCTION("""COMPUTED_VALUE"""),"Kesuburan Tanah")</f>
        <v>Kesuburan Tanah</v>
      </c>
      <c r="Q54" s="5" t="str">
        <f ca="1">IFERROR(__xludf.DUMMYFUNCTION("""COMPUTED_VALUE"""),"Kolokium")</f>
        <v>Kolokium</v>
      </c>
      <c r="R54" s="5" t="str">
        <f ca="1">IFERROR(__xludf.DUMMYFUNCTION("""COMPUTED_VALUE"""),"Komunikasi Pertanian")</f>
        <v>Komunikasi Pertanian</v>
      </c>
      <c r="S54" s="5" t="str">
        <f ca="1">IFERROR(__xludf.DUMMYFUNCTION("""COMPUTED_VALUE"""),"Konservasi Tanah dan Air")</f>
        <v>Konservasi Tanah dan Air</v>
      </c>
      <c r="T54" s="5" t="str">
        <f ca="1">IFERROR(__xludf.DUMMYFUNCTION("""COMPUTED_VALUE"""),"Kuliah Lapang Pertanian Terpadu (12D2)")</f>
        <v>Kuliah Lapang Pertanian Terpadu (12D2)</v>
      </c>
      <c r="U54" s="5" t="str">
        <f ca="1">IFERROR(__xludf.DUMMYFUNCTION("""COMPUTED_VALUE"""),"Metode Penelitian Survey")</f>
        <v>Metode Penelitian Survey</v>
      </c>
      <c r="V54" s="5" t="str">
        <f ca="1">IFERROR(__xludf.DUMMYFUNCTION("""COMPUTED_VALUE"""),"Mikrobiologi Pertanian")</f>
        <v>Mikrobiologi Pertanian</v>
      </c>
      <c r="W54" s="5" t="str">
        <f ca="1">IFERROR(__xludf.DUMMYFUNCTION("""COMPUTED_VALUE"""),"Pemuliaan Tanaman")</f>
        <v>Pemuliaan Tanaman</v>
      </c>
      <c r="X54" s="5" t="str">
        <f ca="1">IFERROR(__xludf.DUMMYFUNCTION("""COMPUTED_VALUE"""),"Pengelolaan Hama Terpadu")</f>
        <v>Pengelolaan Hama Terpadu</v>
      </c>
      <c r="Y54" s="5" t="str">
        <f ca="1">IFERROR(__xludf.DUMMYFUNCTION("""COMPUTED_VALUE"""),"Pengelolaan Air")</f>
        <v>Pengelolaan Air</v>
      </c>
      <c r="Z54" s="5" t="str">
        <f ca="1">IFERROR(__xludf.DUMMYFUNCTION("""COMPUTED_VALUE"""),"Perbanyakan Vegetatif")</f>
        <v>Perbanyakan Vegetatif</v>
      </c>
      <c r="AA54" s="5" t="str">
        <f ca="1">IFERROR(__xludf.DUMMYFUNCTION("""COMPUTED_VALUE"""),"Praktek Kerja (12D1)")</f>
        <v>Praktek Kerja (12D1)</v>
      </c>
      <c r="AB54" s="5" t="str">
        <f ca="1">IFERROR(__xludf.DUMMYFUNCTION("""COMPUTED_VALUE"""),"Praktek Kerja (12D2)")</f>
        <v>Praktek Kerja (12D2)</v>
      </c>
      <c r="AC54" s="5" t="str">
        <f ca="1">IFERROR(__xludf.DUMMYFUNCTION("""COMPUTED_VALUE"""),"Praktikum Agroklimatologi")</f>
        <v>Praktikum Agroklimatologi</v>
      </c>
      <c r="AD54" s="5" t="str">
        <f ca="1">IFERROR(__xludf.DUMMYFUNCTION("""COMPUTED_VALUE"""),"Praktikum Agroteknologi Tanaman Perkebunan")</f>
        <v>Praktikum Agroteknologi Tanaman Perkebunan</v>
      </c>
      <c r="AE54" s="5" t="str">
        <f ca="1">IFERROR(__xludf.DUMMYFUNCTION("""COMPUTED_VALUE"""),"Praktikum Biokimia Tanaman")</f>
        <v>Praktikum Biokimia Tanaman</v>
      </c>
      <c r="AF54" s="5" t="str">
        <f ca="1">IFERROR(__xludf.DUMMYFUNCTION("""COMPUTED_VALUE"""),"Praktikum Fisiologi Tanaman")</f>
        <v>Praktikum Fisiologi Tanaman</v>
      </c>
      <c r="AG54" s="5" t="str">
        <f ca="1">IFERROR(__xludf.DUMMYFUNCTION("""COMPUTED_VALUE"""),"Praktikum Ilmu Hama, Penyakit dan Gulma")</f>
        <v>Praktikum Ilmu Hama, Penyakit dan Gulma</v>
      </c>
      <c r="AH54" s="5" t="str">
        <f ca="1">IFERROR(__xludf.DUMMYFUNCTION("""COMPUTED_VALUE"""),"Praktikum Kesuburan Tanah")</f>
        <v>Praktikum Kesuburan Tanah</v>
      </c>
      <c r="AI54" s="5" t="str">
        <f ca="1">IFERROR(__xludf.DUMMYFUNCTION("""COMPUTED_VALUE"""),"Praktikum Komunikasi Pertanian")</f>
        <v>Praktikum Komunikasi Pertanian</v>
      </c>
      <c r="AJ54" s="5" t="str">
        <f ca="1">IFERROR(__xludf.DUMMYFUNCTION("""COMPUTED_VALUE"""),"Praktikum Mikrobiologi Pertanian")</f>
        <v>Praktikum Mikrobiologi Pertanian</v>
      </c>
      <c r="AK54" s="5" t="str">
        <f ca="1">IFERROR(__xludf.DUMMYFUNCTION("""COMPUTED_VALUE"""),"Praktikum Pemuliaan Tanaman")</f>
        <v>Praktikum Pemuliaan Tanaman</v>
      </c>
      <c r="AL54" s="5" t="str">
        <f ca="1">IFERROR(__xludf.DUMMYFUNCTION("""COMPUTED_VALUE"""),"Praktikum Pengelolaan Air")</f>
        <v>Praktikum Pengelolaan Air</v>
      </c>
      <c r="AM54" s="5" t="str">
        <f ca="1">IFERROR(__xludf.DUMMYFUNCTION("""COMPUTED_VALUE"""),"Praktikum Pengelolaan Hama Terpadu")</f>
        <v>Praktikum Pengelolaan Hama Terpadu</v>
      </c>
      <c r="AN54" s="5" t="str">
        <f ca="1">IFERROR(__xludf.DUMMYFUNCTION("""COMPUTED_VALUE"""),"Praktikum Perbanyakan Vegetatif")</f>
        <v>Praktikum Perbanyakan Vegetatif</v>
      </c>
      <c r="AO54" s="5" t="str">
        <f ca="1">IFERROR(__xludf.DUMMYFUNCTION("""COMPUTED_VALUE"""),"Praktikum Teknologi Benih")</f>
        <v>Praktikum Teknologi Benih</v>
      </c>
      <c r="AP54" s="5" t="str">
        <f ca="1">IFERROR(__xludf.DUMMYFUNCTION("""COMPUTED_VALUE"""),"Sosiologi Pertanian")</f>
        <v>Sosiologi Pertanian</v>
      </c>
      <c r="AQ54" s="5" t="str">
        <f ca="1">IFERROR(__xludf.DUMMYFUNCTION("""COMPUTED_VALUE"""),"Teknologi Benih")</f>
        <v>Teknologi Benih</v>
      </c>
    </row>
    <row r="55" spans="2:52" ht="13.2" x14ac:dyDescent="0.25">
      <c r="B55" s="12" t="s">
        <v>14</v>
      </c>
      <c r="C55" s="15" t="s">
        <v>80</v>
      </c>
      <c r="D55" s="12" t="s">
        <v>130</v>
      </c>
      <c r="E55" s="12">
        <v>2</v>
      </c>
      <c r="F55" s="12" t="s">
        <v>131</v>
      </c>
      <c r="G55" s="15" t="s">
        <v>188</v>
      </c>
      <c r="I55" s="5" t="str">
        <f ca="1">IFERROR(__xludf.DUMMYFUNCTION("transpose(unique( filter(C$3:C$119,B$3:B$119='master data'!E60)))"),"Agribisnis")</f>
        <v>Agribisnis</v>
      </c>
      <c r="J55" s="5" t="str">
        <f ca="1">IFERROR(__xludf.DUMMYFUNCTION("""COMPUTED_VALUE"""),"Agroklimatologi")</f>
        <v>Agroklimatologi</v>
      </c>
      <c r="K55" s="5" t="str">
        <f ca="1">IFERROR(__xludf.DUMMYFUNCTION("""COMPUTED_VALUE"""),"Agroteknologi Serealia dan Umbi")</f>
        <v>Agroteknologi Serealia dan Umbi</v>
      </c>
      <c r="L55" s="5" t="str">
        <f ca="1">IFERROR(__xludf.DUMMYFUNCTION("""COMPUTED_VALUE"""),"Agroteknologi Tanaman Perkebunan")</f>
        <v>Agroteknologi Tanaman Perkebunan</v>
      </c>
      <c r="M55" s="5" t="str">
        <f ca="1">IFERROR(__xludf.DUMMYFUNCTION("""COMPUTED_VALUE"""),"Biokimia Tanaman")</f>
        <v>Biokimia Tanaman</v>
      </c>
      <c r="N55" s="5" t="str">
        <f ca="1">IFERROR(__xludf.DUMMYFUNCTION("""COMPUTED_VALUE"""),"Fisiologi Tanaman")</f>
        <v>Fisiologi Tanaman</v>
      </c>
      <c r="O55" s="5" t="str">
        <f ca="1">IFERROR(__xludf.DUMMYFUNCTION("""COMPUTED_VALUE"""),"Ilmu Hama, Penyakit dan Gulma")</f>
        <v>Ilmu Hama, Penyakit dan Gulma</v>
      </c>
      <c r="P55" s="5" t="str">
        <f ca="1">IFERROR(__xludf.DUMMYFUNCTION("""COMPUTED_VALUE"""),"Kesuburan Tanah")</f>
        <v>Kesuburan Tanah</v>
      </c>
      <c r="Q55" s="5" t="str">
        <f ca="1">IFERROR(__xludf.DUMMYFUNCTION("""COMPUTED_VALUE"""),"Kolokium")</f>
        <v>Kolokium</v>
      </c>
      <c r="R55" s="5" t="str">
        <f ca="1">IFERROR(__xludf.DUMMYFUNCTION("""COMPUTED_VALUE"""),"Komunikasi Pertanian")</f>
        <v>Komunikasi Pertanian</v>
      </c>
      <c r="S55" s="5" t="str">
        <f ca="1">IFERROR(__xludf.DUMMYFUNCTION("""COMPUTED_VALUE"""),"Konservasi Tanah dan Air")</f>
        <v>Konservasi Tanah dan Air</v>
      </c>
      <c r="T55" s="5" t="str">
        <f ca="1">IFERROR(__xludf.DUMMYFUNCTION("""COMPUTED_VALUE"""),"Kuliah Lapang Pertanian Terpadu (12D2)")</f>
        <v>Kuliah Lapang Pertanian Terpadu (12D2)</v>
      </c>
      <c r="U55" s="5" t="str">
        <f ca="1">IFERROR(__xludf.DUMMYFUNCTION("""COMPUTED_VALUE"""),"Metode Penelitian Survey")</f>
        <v>Metode Penelitian Survey</v>
      </c>
      <c r="V55" s="5" t="str">
        <f ca="1">IFERROR(__xludf.DUMMYFUNCTION("""COMPUTED_VALUE"""),"Mikrobiologi Pertanian")</f>
        <v>Mikrobiologi Pertanian</v>
      </c>
      <c r="W55" s="5" t="str">
        <f ca="1">IFERROR(__xludf.DUMMYFUNCTION("""COMPUTED_VALUE"""),"Pemuliaan Tanaman")</f>
        <v>Pemuliaan Tanaman</v>
      </c>
      <c r="X55" s="5" t="str">
        <f ca="1">IFERROR(__xludf.DUMMYFUNCTION("""COMPUTED_VALUE"""),"Pengelolaan Hama Terpadu")</f>
        <v>Pengelolaan Hama Terpadu</v>
      </c>
      <c r="Y55" s="5" t="str">
        <f ca="1">IFERROR(__xludf.DUMMYFUNCTION("""COMPUTED_VALUE"""),"Pengelolaan Air")</f>
        <v>Pengelolaan Air</v>
      </c>
      <c r="Z55" s="5" t="str">
        <f ca="1">IFERROR(__xludf.DUMMYFUNCTION("""COMPUTED_VALUE"""),"Perbanyakan Vegetatif")</f>
        <v>Perbanyakan Vegetatif</v>
      </c>
      <c r="AA55" s="5" t="str">
        <f ca="1">IFERROR(__xludf.DUMMYFUNCTION("""COMPUTED_VALUE"""),"Praktek Kerja (12D1)")</f>
        <v>Praktek Kerja (12D1)</v>
      </c>
      <c r="AB55" s="5" t="str">
        <f ca="1">IFERROR(__xludf.DUMMYFUNCTION("""COMPUTED_VALUE"""),"Praktek Kerja (12D2)")</f>
        <v>Praktek Kerja (12D2)</v>
      </c>
      <c r="AC55" s="5" t="str">
        <f ca="1">IFERROR(__xludf.DUMMYFUNCTION("""COMPUTED_VALUE"""),"Praktikum Agroklimatologi")</f>
        <v>Praktikum Agroklimatologi</v>
      </c>
      <c r="AD55" s="5" t="str">
        <f ca="1">IFERROR(__xludf.DUMMYFUNCTION("""COMPUTED_VALUE"""),"Praktikum Agroteknologi Tanaman Perkebunan")</f>
        <v>Praktikum Agroteknologi Tanaman Perkebunan</v>
      </c>
      <c r="AE55" s="5" t="str">
        <f ca="1">IFERROR(__xludf.DUMMYFUNCTION("""COMPUTED_VALUE"""),"Praktikum Biokimia Tanaman")</f>
        <v>Praktikum Biokimia Tanaman</v>
      </c>
      <c r="AF55" s="5" t="str">
        <f ca="1">IFERROR(__xludf.DUMMYFUNCTION("""COMPUTED_VALUE"""),"Praktikum Fisiologi Tanaman")</f>
        <v>Praktikum Fisiologi Tanaman</v>
      </c>
      <c r="AG55" s="5" t="str">
        <f ca="1">IFERROR(__xludf.DUMMYFUNCTION("""COMPUTED_VALUE"""),"Praktikum Ilmu Hama, Penyakit dan Gulma")</f>
        <v>Praktikum Ilmu Hama, Penyakit dan Gulma</v>
      </c>
      <c r="AH55" s="5" t="str">
        <f ca="1">IFERROR(__xludf.DUMMYFUNCTION("""COMPUTED_VALUE"""),"Praktikum Kesuburan Tanah")</f>
        <v>Praktikum Kesuburan Tanah</v>
      </c>
      <c r="AI55" s="5" t="str">
        <f ca="1">IFERROR(__xludf.DUMMYFUNCTION("""COMPUTED_VALUE"""),"Praktikum Komunikasi Pertanian")</f>
        <v>Praktikum Komunikasi Pertanian</v>
      </c>
      <c r="AJ55" s="5" t="str">
        <f ca="1">IFERROR(__xludf.DUMMYFUNCTION("""COMPUTED_VALUE"""),"Praktikum Mikrobiologi Pertanian")</f>
        <v>Praktikum Mikrobiologi Pertanian</v>
      </c>
      <c r="AK55" s="5" t="str">
        <f ca="1">IFERROR(__xludf.DUMMYFUNCTION("""COMPUTED_VALUE"""),"Praktikum Pemuliaan Tanaman")</f>
        <v>Praktikum Pemuliaan Tanaman</v>
      </c>
      <c r="AL55" s="5" t="str">
        <f ca="1">IFERROR(__xludf.DUMMYFUNCTION("""COMPUTED_VALUE"""),"Praktikum Pengelolaan Air")</f>
        <v>Praktikum Pengelolaan Air</v>
      </c>
      <c r="AM55" s="5" t="str">
        <f ca="1">IFERROR(__xludf.DUMMYFUNCTION("""COMPUTED_VALUE"""),"Praktikum Pengelolaan Hama Terpadu")</f>
        <v>Praktikum Pengelolaan Hama Terpadu</v>
      </c>
      <c r="AN55" s="5" t="str">
        <f ca="1">IFERROR(__xludf.DUMMYFUNCTION("""COMPUTED_VALUE"""),"Praktikum Perbanyakan Vegetatif")</f>
        <v>Praktikum Perbanyakan Vegetatif</v>
      </c>
      <c r="AO55" s="5" t="str">
        <f ca="1">IFERROR(__xludf.DUMMYFUNCTION("""COMPUTED_VALUE"""),"Praktikum Teknologi Benih")</f>
        <v>Praktikum Teknologi Benih</v>
      </c>
      <c r="AP55" s="5" t="str">
        <f ca="1">IFERROR(__xludf.DUMMYFUNCTION("""COMPUTED_VALUE"""),"Sosiologi Pertanian")</f>
        <v>Sosiologi Pertanian</v>
      </c>
      <c r="AQ55" s="5" t="str">
        <f ca="1">IFERROR(__xludf.DUMMYFUNCTION("""COMPUTED_VALUE"""),"Teknologi Benih")</f>
        <v>Teknologi Benih</v>
      </c>
    </row>
    <row r="56" spans="2:52" ht="13.2" x14ac:dyDescent="0.25">
      <c r="B56" s="12" t="s">
        <v>14</v>
      </c>
      <c r="C56" s="13" t="s">
        <v>55</v>
      </c>
      <c r="D56" s="14" t="s">
        <v>189</v>
      </c>
      <c r="E56" s="12">
        <v>1</v>
      </c>
      <c r="F56" s="14" t="s">
        <v>131</v>
      </c>
      <c r="G56" s="13" t="s">
        <v>178</v>
      </c>
      <c r="I56" s="5" t="str">
        <f ca="1">IFERROR(__xludf.DUMMYFUNCTION("transpose(unique( filter(C$3:C$119,B$3:B$119='master data'!E61)))"),"Agribisnis")</f>
        <v>Agribisnis</v>
      </c>
      <c r="J56" s="5" t="str">
        <f ca="1">IFERROR(__xludf.DUMMYFUNCTION("""COMPUTED_VALUE"""),"Agroklimatologi")</f>
        <v>Agroklimatologi</v>
      </c>
      <c r="K56" s="5" t="str">
        <f ca="1">IFERROR(__xludf.DUMMYFUNCTION("""COMPUTED_VALUE"""),"Agroteknologi Serealia dan Umbi")</f>
        <v>Agroteknologi Serealia dan Umbi</v>
      </c>
      <c r="L56" s="5" t="str">
        <f ca="1">IFERROR(__xludf.DUMMYFUNCTION("""COMPUTED_VALUE"""),"Agroteknologi Tanaman Perkebunan")</f>
        <v>Agroteknologi Tanaman Perkebunan</v>
      </c>
      <c r="M56" s="5" t="str">
        <f ca="1">IFERROR(__xludf.DUMMYFUNCTION("""COMPUTED_VALUE"""),"Biokimia Tanaman")</f>
        <v>Biokimia Tanaman</v>
      </c>
      <c r="N56" s="5" t="str">
        <f ca="1">IFERROR(__xludf.DUMMYFUNCTION("""COMPUTED_VALUE"""),"Fisiologi Tanaman")</f>
        <v>Fisiologi Tanaman</v>
      </c>
      <c r="O56" s="5" t="str">
        <f ca="1">IFERROR(__xludf.DUMMYFUNCTION("""COMPUTED_VALUE"""),"Ilmu Hama, Penyakit dan Gulma")</f>
        <v>Ilmu Hama, Penyakit dan Gulma</v>
      </c>
      <c r="P56" s="5" t="str">
        <f ca="1">IFERROR(__xludf.DUMMYFUNCTION("""COMPUTED_VALUE"""),"Kesuburan Tanah")</f>
        <v>Kesuburan Tanah</v>
      </c>
      <c r="Q56" s="5" t="str">
        <f ca="1">IFERROR(__xludf.DUMMYFUNCTION("""COMPUTED_VALUE"""),"Kolokium")</f>
        <v>Kolokium</v>
      </c>
      <c r="R56" s="5" t="str">
        <f ca="1">IFERROR(__xludf.DUMMYFUNCTION("""COMPUTED_VALUE"""),"Komunikasi Pertanian")</f>
        <v>Komunikasi Pertanian</v>
      </c>
      <c r="S56" s="5" t="str">
        <f ca="1">IFERROR(__xludf.DUMMYFUNCTION("""COMPUTED_VALUE"""),"Konservasi Tanah dan Air")</f>
        <v>Konservasi Tanah dan Air</v>
      </c>
      <c r="T56" s="5" t="str">
        <f ca="1">IFERROR(__xludf.DUMMYFUNCTION("""COMPUTED_VALUE"""),"Kuliah Lapang Pertanian Terpadu (12D2)")</f>
        <v>Kuliah Lapang Pertanian Terpadu (12D2)</v>
      </c>
      <c r="U56" s="5" t="str">
        <f ca="1">IFERROR(__xludf.DUMMYFUNCTION("""COMPUTED_VALUE"""),"Metode Penelitian Survey")</f>
        <v>Metode Penelitian Survey</v>
      </c>
      <c r="V56" s="5" t="str">
        <f ca="1">IFERROR(__xludf.DUMMYFUNCTION("""COMPUTED_VALUE"""),"Mikrobiologi Pertanian")</f>
        <v>Mikrobiologi Pertanian</v>
      </c>
      <c r="W56" s="5" t="str">
        <f ca="1">IFERROR(__xludf.DUMMYFUNCTION("""COMPUTED_VALUE"""),"Pemuliaan Tanaman")</f>
        <v>Pemuliaan Tanaman</v>
      </c>
      <c r="X56" s="5" t="str">
        <f ca="1">IFERROR(__xludf.DUMMYFUNCTION("""COMPUTED_VALUE"""),"Pengelolaan Hama Terpadu")</f>
        <v>Pengelolaan Hama Terpadu</v>
      </c>
      <c r="Y56" s="5" t="str">
        <f ca="1">IFERROR(__xludf.DUMMYFUNCTION("""COMPUTED_VALUE"""),"Pengelolaan Air")</f>
        <v>Pengelolaan Air</v>
      </c>
      <c r="Z56" s="5" t="str">
        <f ca="1">IFERROR(__xludf.DUMMYFUNCTION("""COMPUTED_VALUE"""),"Perbanyakan Vegetatif")</f>
        <v>Perbanyakan Vegetatif</v>
      </c>
      <c r="AA56" s="5" t="str">
        <f ca="1">IFERROR(__xludf.DUMMYFUNCTION("""COMPUTED_VALUE"""),"Praktek Kerja (12D1)")</f>
        <v>Praktek Kerja (12D1)</v>
      </c>
      <c r="AB56" s="5" t="str">
        <f ca="1">IFERROR(__xludf.DUMMYFUNCTION("""COMPUTED_VALUE"""),"Praktek Kerja (12D2)")</f>
        <v>Praktek Kerja (12D2)</v>
      </c>
      <c r="AC56" s="5" t="str">
        <f ca="1">IFERROR(__xludf.DUMMYFUNCTION("""COMPUTED_VALUE"""),"Praktikum Agroklimatologi")</f>
        <v>Praktikum Agroklimatologi</v>
      </c>
      <c r="AD56" s="5" t="str">
        <f ca="1">IFERROR(__xludf.DUMMYFUNCTION("""COMPUTED_VALUE"""),"Praktikum Agroteknologi Tanaman Perkebunan")</f>
        <v>Praktikum Agroteknologi Tanaman Perkebunan</v>
      </c>
      <c r="AE56" s="5" t="str">
        <f ca="1">IFERROR(__xludf.DUMMYFUNCTION("""COMPUTED_VALUE"""),"Praktikum Biokimia Tanaman")</f>
        <v>Praktikum Biokimia Tanaman</v>
      </c>
      <c r="AF56" s="5" t="str">
        <f ca="1">IFERROR(__xludf.DUMMYFUNCTION("""COMPUTED_VALUE"""),"Praktikum Fisiologi Tanaman")</f>
        <v>Praktikum Fisiologi Tanaman</v>
      </c>
      <c r="AG56" s="5" t="str">
        <f ca="1">IFERROR(__xludf.DUMMYFUNCTION("""COMPUTED_VALUE"""),"Praktikum Ilmu Hama, Penyakit dan Gulma")</f>
        <v>Praktikum Ilmu Hama, Penyakit dan Gulma</v>
      </c>
      <c r="AH56" s="5" t="str">
        <f ca="1">IFERROR(__xludf.DUMMYFUNCTION("""COMPUTED_VALUE"""),"Praktikum Kesuburan Tanah")</f>
        <v>Praktikum Kesuburan Tanah</v>
      </c>
      <c r="AI56" s="5" t="str">
        <f ca="1">IFERROR(__xludf.DUMMYFUNCTION("""COMPUTED_VALUE"""),"Praktikum Komunikasi Pertanian")</f>
        <v>Praktikum Komunikasi Pertanian</v>
      </c>
      <c r="AJ56" s="5" t="str">
        <f ca="1">IFERROR(__xludf.DUMMYFUNCTION("""COMPUTED_VALUE"""),"Praktikum Mikrobiologi Pertanian")</f>
        <v>Praktikum Mikrobiologi Pertanian</v>
      </c>
      <c r="AK56" s="5" t="str">
        <f ca="1">IFERROR(__xludf.DUMMYFUNCTION("""COMPUTED_VALUE"""),"Praktikum Pemuliaan Tanaman")</f>
        <v>Praktikum Pemuliaan Tanaman</v>
      </c>
      <c r="AL56" s="5" t="str">
        <f ca="1">IFERROR(__xludf.DUMMYFUNCTION("""COMPUTED_VALUE"""),"Praktikum Pengelolaan Air")</f>
        <v>Praktikum Pengelolaan Air</v>
      </c>
      <c r="AM56" s="5" t="str">
        <f ca="1">IFERROR(__xludf.DUMMYFUNCTION("""COMPUTED_VALUE"""),"Praktikum Pengelolaan Hama Terpadu")</f>
        <v>Praktikum Pengelolaan Hama Terpadu</v>
      </c>
      <c r="AN56" s="5" t="str">
        <f ca="1">IFERROR(__xludf.DUMMYFUNCTION("""COMPUTED_VALUE"""),"Praktikum Perbanyakan Vegetatif")</f>
        <v>Praktikum Perbanyakan Vegetatif</v>
      </c>
      <c r="AO56" s="5" t="str">
        <f ca="1">IFERROR(__xludf.DUMMYFUNCTION("""COMPUTED_VALUE"""),"Praktikum Teknologi Benih")</f>
        <v>Praktikum Teknologi Benih</v>
      </c>
      <c r="AP56" s="5" t="str">
        <f ca="1">IFERROR(__xludf.DUMMYFUNCTION("""COMPUTED_VALUE"""),"Sosiologi Pertanian")</f>
        <v>Sosiologi Pertanian</v>
      </c>
      <c r="AQ56" s="5" t="str">
        <f ca="1">IFERROR(__xludf.DUMMYFUNCTION("""COMPUTED_VALUE"""),"Teknologi Benih")</f>
        <v>Teknologi Benih</v>
      </c>
    </row>
    <row r="57" spans="2:52" ht="13.2" x14ac:dyDescent="0.25">
      <c r="B57" s="12" t="s">
        <v>14</v>
      </c>
      <c r="C57" s="13" t="s">
        <v>190</v>
      </c>
      <c r="D57" s="14" t="s">
        <v>126</v>
      </c>
      <c r="E57" s="12">
        <v>2</v>
      </c>
      <c r="F57" s="14" t="s">
        <v>127</v>
      </c>
      <c r="G57" s="13" t="s">
        <v>171</v>
      </c>
      <c r="I57" s="5" t="str">
        <f ca="1">IFERROR(__xludf.DUMMYFUNCTION("transpose(unique( filter(C$3:C$119,B$3:B$119='master data'!E62)))"),"Agribisnis")</f>
        <v>Agribisnis</v>
      </c>
      <c r="J57" s="5" t="str">
        <f ca="1">IFERROR(__xludf.DUMMYFUNCTION("""COMPUTED_VALUE"""),"Agroklimatologi")</f>
        <v>Agroklimatologi</v>
      </c>
      <c r="K57" s="5" t="str">
        <f ca="1">IFERROR(__xludf.DUMMYFUNCTION("""COMPUTED_VALUE"""),"Agroteknologi Serealia dan Umbi")</f>
        <v>Agroteknologi Serealia dan Umbi</v>
      </c>
      <c r="L57" s="5" t="str">
        <f ca="1">IFERROR(__xludf.DUMMYFUNCTION("""COMPUTED_VALUE"""),"Agroteknologi Tanaman Perkebunan")</f>
        <v>Agroteknologi Tanaman Perkebunan</v>
      </c>
      <c r="M57" s="5" t="str">
        <f ca="1">IFERROR(__xludf.DUMMYFUNCTION("""COMPUTED_VALUE"""),"Biokimia Tanaman")</f>
        <v>Biokimia Tanaman</v>
      </c>
      <c r="N57" s="5" t="str">
        <f ca="1">IFERROR(__xludf.DUMMYFUNCTION("""COMPUTED_VALUE"""),"Fisiologi Tanaman")</f>
        <v>Fisiologi Tanaman</v>
      </c>
      <c r="O57" s="5" t="str">
        <f ca="1">IFERROR(__xludf.DUMMYFUNCTION("""COMPUTED_VALUE"""),"Ilmu Hama, Penyakit dan Gulma")</f>
        <v>Ilmu Hama, Penyakit dan Gulma</v>
      </c>
      <c r="P57" s="5" t="str">
        <f ca="1">IFERROR(__xludf.DUMMYFUNCTION("""COMPUTED_VALUE"""),"Kesuburan Tanah")</f>
        <v>Kesuburan Tanah</v>
      </c>
      <c r="Q57" s="5" t="str">
        <f ca="1">IFERROR(__xludf.DUMMYFUNCTION("""COMPUTED_VALUE"""),"Kolokium")</f>
        <v>Kolokium</v>
      </c>
      <c r="R57" s="5" t="str">
        <f ca="1">IFERROR(__xludf.DUMMYFUNCTION("""COMPUTED_VALUE"""),"Komunikasi Pertanian")</f>
        <v>Komunikasi Pertanian</v>
      </c>
      <c r="S57" s="5" t="str">
        <f ca="1">IFERROR(__xludf.DUMMYFUNCTION("""COMPUTED_VALUE"""),"Konservasi Tanah dan Air")</f>
        <v>Konservasi Tanah dan Air</v>
      </c>
      <c r="T57" s="5" t="str">
        <f ca="1">IFERROR(__xludf.DUMMYFUNCTION("""COMPUTED_VALUE"""),"Kuliah Lapang Pertanian Terpadu (12D2)")</f>
        <v>Kuliah Lapang Pertanian Terpadu (12D2)</v>
      </c>
      <c r="U57" s="5" t="str">
        <f ca="1">IFERROR(__xludf.DUMMYFUNCTION("""COMPUTED_VALUE"""),"Metode Penelitian Survey")</f>
        <v>Metode Penelitian Survey</v>
      </c>
      <c r="V57" s="5" t="str">
        <f ca="1">IFERROR(__xludf.DUMMYFUNCTION("""COMPUTED_VALUE"""),"Mikrobiologi Pertanian")</f>
        <v>Mikrobiologi Pertanian</v>
      </c>
      <c r="W57" s="5" t="str">
        <f ca="1">IFERROR(__xludf.DUMMYFUNCTION("""COMPUTED_VALUE"""),"Pemuliaan Tanaman")</f>
        <v>Pemuliaan Tanaman</v>
      </c>
      <c r="X57" s="5" t="str">
        <f ca="1">IFERROR(__xludf.DUMMYFUNCTION("""COMPUTED_VALUE"""),"Pengelolaan Hama Terpadu")</f>
        <v>Pengelolaan Hama Terpadu</v>
      </c>
      <c r="Y57" s="5" t="str">
        <f ca="1">IFERROR(__xludf.DUMMYFUNCTION("""COMPUTED_VALUE"""),"Pengelolaan Air")</f>
        <v>Pengelolaan Air</v>
      </c>
      <c r="Z57" s="5" t="str">
        <f ca="1">IFERROR(__xludf.DUMMYFUNCTION("""COMPUTED_VALUE"""),"Perbanyakan Vegetatif")</f>
        <v>Perbanyakan Vegetatif</v>
      </c>
      <c r="AA57" s="5" t="str">
        <f ca="1">IFERROR(__xludf.DUMMYFUNCTION("""COMPUTED_VALUE"""),"Praktek Kerja (12D1)")</f>
        <v>Praktek Kerja (12D1)</v>
      </c>
      <c r="AB57" s="5" t="str">
        <f ca="1">IFERROR(__xludf.DUMMYFUNCTION("""COMPUTED_VALUE"""),"Praktek Kerja (12D2)")</f>
        <v>Praktek Kerja (12D2)</v>
      </c>
      <c r="AC57" s="5" t="str">
        <f ca="1">IFERROR(__xludf.DUMMYFUNCTION("""COMPUTED_VALUE"""),"Praktikum Agroklimatologi")</f>
        <v>Praktikum Agroklimatologi</v>
      </c>
      <c r="AD57" s="5" t="str">
        <f ca="1">IFERROR(__xludf.DUMMYFUNCTION("""COMPUTED_VALUE"""),"Praktikum Agroteknologi Tanaman Perkebunan")</f>
        <v>Praktikum Agroteknologi Tanaman Perkebunan</v>
      </c>
      <c r="AE57" s="5" t="str">
        <f ca="1">IFERROR(__xludf.DUMMYFUNCTION("""COMPUTED_VALUE"""),"Praktikum Biokimia Tanaman")</f>
        <v>Praktikum Biokimia Tanaman</v>
      </c>
      <c r="AF57" s="5" t="str">
        <f ca="1">IFERROR(__xludf.DUMMYFUNCTION("""COMPUTED_VALUE"""),"Praktikum Fisiologi Tanaman")</f>
        <v>Praktikum Fisiologi Tanaman</v>
      </c>
      <c r="AG57" s="5" t="str">
        <f ca="1">IFERROR(__xludf.DUMMYFUNCTION("""COMPUTED_VALUE"""),"Praktikum Ilmu Hama, Penyakit dan Gulma")</f>
        <v>Praktikum Ilmu Hama, Penyakit dan Gulma</v>
      </c>
      <c r="AH57" s="5" t="str">
        <f ca="1">IFERROR(__xludf.DUMMYFUNCTION("""COMPUTED_VALUE"""),"Praktikum Kesuburan Tanah")</f>
        <v>Praktikum Kesuburan Tanah</v>
      </c>
      <c r="AI57" s="5" t="str">
        <f ca="1">IFERROR(__xludf.DUMMYFUNCTION("""COMPUTED_VALUE"""),"Praktikum Komunikasi Pertanian")</f>
        <v>Praktikum Komunikasi Pertanian</v>
      </c>
      <c r="AJ57" s="5" t="str">
        <f ca="1">IFERROR(__xludf.DUMMYFUNCTION("""COMPUTED_VALUE"""),"Praktikum Mikrobiologi Pertanian")</f>
        <v>Praktikum Mikrobiologi Pertanian</v>
      </c>
      <c r="AK57" s="5" t="str">
        <f ca="1">IFERROR(__xludf.DUMMYFUNCTION("""COMPUTED_VALUE"""),"Praktikum Pemuliaan Tanaman")</f>
        <v>Praktikum Pemuliaan Tanaman</v>
      </c>
      <c r="AL57" s="5" t="str">
        <f ca="1">IFERROR(__xludf.DUMMYFUNCTION("""COMPUTED_VALUE"""),"Praktikum Pengelolaan Air")</f>
        <v>Praktikum Pengelolaan Air</v>
      </c>
      <c r="AM57" s="5" t="str">
        <f ca="1">IFERROR(__xludf.DUMMYFUNCTION("""COMPUTED_VALUE"""),"Praktikum Pengelolaan Hama Terpadu")</f>
        <v>Praktikum Pengelolaan Hama Terpadu</v>
      </c>
      <c r="AN57" s="5" t="str">
        <f ca="1">IFERROR(__xludf.DUMMYFUNCTION("""COMPUTED_VALUE"""),"Praktikum Perbanyakan Vegetatif")</f>
        <v>Praktikum Perbanyakan Vegetatif</v>
      </c>
      <c r="AO57" s="5" t="str">
        <f ca="1">IFERROR(__xludf.DUMMYFUNCTION("""COMPUTED_VALUE"""),"Praktikum Teknologi Benih")</f>
        <v>Praktikum Teknologi Benih</v>
      </c>
      <c r="AP57" s="5" t="str">
        <f ca="1">IFERROR(__xludf.DUMMYFUNCTION("""COMPUTED_VALUE"""),"Sosiologi Pertanian")</f>
        <v>Sosiologi Pertanian</v>
      </c>
      <c r="AQ57" s="5" t="str">
        <f ca="1">IFERROR(__xludf.DUMMYFUNCTION("""COMPUTED_VALUE"""),"Teknologi Benih")</f>
        <v>Teknologi Benih</v>
      </c>
    </row>
    <row r="58" spans="2:52" ht="13.2" x14ac:dyDescent="0.25">
      <c r="B58" s="12" t="s">
        <v>14</v>
      </c>
      <c r="C58" s="13" t="s">
        <v>15</v>
      </c>
      <c r="D58" s="14" t="s">
        <v>126</v>
      </c>
      <c r="E58" s="14">
        <v>2</v>
      </c>
      <c r="F58" s="14" t="s">
        <v>131</v>
      </c>
      <c r="G58" s="13" t="s">
        <v>175</v>
      </c>
      <c r="I58" s="5" t="str">
        <f ca="1">IFERROR(__xludf.DUMMYFUNCTION("transpose(unique( filter(C$3:C$119,B$3:B$119='master data'!E63)))"),"Bahan Pakan dan Formulasi Ransum")</f>
        <v>Bahan Pakan dan Formulasi Ransum</v>
      </c>
      <c r="J58" s="5" t="str">
        <f ca="1">IFERROR(__xludf.DUMMYFUNCTION("""COMPUTED_VALUE"""),"Bioteknologi Reproduksi Ternak")</f>
        <v>Bioteknologi Reproduksi Ternak</v>
      </c>
      <c r="K58" s="5" t="str">
        <f ca="1">IFERROR(__xludf.DUMMYFUNCTION("""COMPUTED_VALUE"""),"Dasar Nutrisi Ternak")</f>
        <v>Dasar Nutrisi Ternak</v>
      </c>
      <c r="L58" s="5" t="str">
        <f ca="1">IFERROR(__xludf.DUMMYFUNCTION("""COMPUTED_VALUE"""),"Dasar Pemuliaan Ternak")</f>
        <v>Dasar Pemuliaan Ternak</v>
      </c>
      <c r="M58" s="5" t="str">
        <f ca="1">IFERROR(__xludf.DUMMYFUNCTION("""COMPUTED_VALUE"""),"Dasar Teknologi Hasil Ternak")</f>
        <v>Dasar Teknologi Hasil Ternak</v>
      </c>
      <c r="N58" s="5" t="str">
        <f ca="1">IFERROR(__xludf.DUMMYFUNCTION("""COMPUTED_VALUE"""),"Farmakologi")</f>
        <v>Farmakologi</v>
      </c>
      <c r="O58" s="5" t="str">
        <f ca="1">IFERROR(__xludf.DUMMYFUNCTION("""COMPUTED_VALUE"""),"Genetika")</f>
        <v>Genetika</v>
      </c>
      <c r="P58" s="5" t="str">
        <f ca="1">IFERROR(__xludf.DUMMYFUNCTION("""COMPUTED_VALUE"""),"Ilmu Kesehatan Ternak")</f>
        <v>Ilmu Kesehatan Ternak</v>
      </c>
      <c r="Q58" s="5" t="str">
        <f ca="1">IFERROR(__xludf.DUMMYFUNCTION("""COMPUTED_VALUE"""),"Ilmu Lingkungan Ternak dan AMDAL")</f>
        <v>Ilmu Lingkungan Ternak dan AMDAL</v>
      </c>
      <c r="R58" s="5" t="str">
        <f ca="1">IFERROR(__xludf.DUMMYFUNCTION("""COMPUTED_VALUE"""),"Inseminator")</f>
        <v>Inseminator</v>
      </c>
      <c r="S58" s="5" t="str">
        <f ca="1">IFERROR(__xludf.DUMMYFUNCTION("""COMPUTED_VALUE"""),"Kebijakan Pembangunan Peternakan")</f>
        <v>Kebijakan Pembangunan Peternakan</v>
      </c>
      <c r="T58" s="5" t="str">
        <f ca="1">IFERROR(__xludf.DUMMYFUNCTION("""COMPUTED_VALUE"""),"Kewirausahaan Lanjut")</f>
        <v>Kewirausahaan Lanjut</v>
      </c>
      <c r="U58" s="5" t="str">
        <f ca="1">IFERROR(__xludf.DUMMYFUNCTION("""COMPUTED_VALUE"""),"Kuliah Lapang II (12D1)")</f>
        <v>Kuliah Lapang II (12D1)</v>
      </c>
      <c r="V58" s="5" t="str">
        <f ca="1">IFERROR(__xludf.DUMMYFUNCTION("""COMPUTED_VALUE"""),"Kuliah Lapang II (12D2)")</f>
        <v>Kuliah Lapang II (12D2)</v>
      </c>
      <c r="W58" s="5" t="str">
        <f ca="1">IFERROR(__xludf.DUMMYFUNCTION("""COMPUTED_VALUE"""),"Kuliah Lapang Pertanian Terpadu (12D1)")</f>
        <v>Kuliah Lapang Pertanian Terpadu (12D1)</v>
      </c>
      <c r="X58" s="5" t="str">
        <f ca="1">IFERROR(__xludf.DUMMYFUNCTION("""COMPUTED_VALUE"""),"Magang Kerja Perusahaan (12D1)")</f>
        <v>Magang Kerja Perusahaan (12D1)</v>
      </c>
      <c r="Y58" s="5" t="str">
        <f ca="1">IFERROR(__xludf.DUMMYFUNCTION("""COMPUTED_VALUE"""),"Magang Kerja Perusahaan (12D2)")</f>
        <v>Magang Kerja Perusahaan (12D2)</v>
      </c>
      <c r="Z58" s="5" t="str">
        <f ca="1">IFERROR(__xludf.DUMMYFUNCTION("""COMPUTED_VALUE"""),"Magang Kerja Perusahaan (12D3)")</f>
        <v>Magang Kerja Perusahaan (12D3)</v>
      </c>
      <c r="AA58" s="5" t="str">
        <f ca="1">IFERROR(__xludf.DUMMYFUNCTION("""COMPUTED_VALUE"""),"Manajemen Ternak Perah")</f>
        <v>Manajemen Ternak Perah</v>
      </c>
      <c r="AB58" s="5" t="str">
        <f ca="1">IFERROR(__xludf.DUMMYFUNCTION("""COMPUTED_VALUE"""),"Manajemen Ternak Potong")</f>
        <v>Manajemen Ternak Potong</v>
      </c>
      <c r="AC58" s="5" t="str">
        <f ca="1">IFERROR(__xludf.DUMMYFUNCTION("""COMPUTED_VALUE"""),"Manajemen Ternak Unggas")</f>
        <v>Manajemen Ternak Unggas</v>
      </c>
      <c r="AD58" s="5" t="str">
        <f ca="1">IFERROR(__xludf.DUMMYFUNCTION("""COMPUTED_VALUE"""),"Mikrobiologi")</f>
        <v>Mikrobiologi</v>
      </c>
      <c r="AE58" s="5" t="str">
        <f ca="1">IFERROR(__xludf.DUMMYFUNCTION("""COMPUTED_VALUE"""),"Nutrisi Ternak Ruminansia")</f>
        <v>Nutrisi Ternak Ruminansia</v>
      </c>
      <c r="AF58" s="5" t="str">
        <f ca="1">IFERROR(__xludf.DUMMYFUNCTION("""COMPUTED_VALUE"""),"Nutrisionis")</f>
        <v>Nutrisionis</v>
      </c>
      <c r="AG58" s="5" t="str">
        <f ca="1">IFERROR(__xludf.DUMMYFUNCTION("""COMPUTED_VALUE"""),"Pemasaran Ternak dan Hasil Ternak")</f>
        <v>Pemasaran Ternak dan Hasil Ternak</v>
      </c>
      <c r="AH58" s="5" t="str">
        <f ca="1">IFERROR(__xludf.DUMMYFUNCTION("""COMPUTED_VALUE"""),"Praktikum Ilmu Kesehatan Ternak")</f>
        <v>Praktikum Ilmu Kesehatan Ternak</v>
      </c>
      <c r="AI58" s="5" t="str">
        <f ca="1">IFERROR(__xludf.DUMMYFUNCTION("""COMPUTED_VALUE"""),"Praktikum Manajemen Ternak Unggas (12D1)")</f>
        <v>Praktikum Manajemen Ternak Unggas (12D1)</v>
      </c>
      <c r="AJ58" s="5" t="str">
        <f ca="1">IFERROR(__xludf.DUMMYFUNCTION("""COMPUTED_VALUE"""),"Praktikum Manajemen Ternak Unggas (12D2)")</f>
        <v>Praktikum Manajemen Ternak Unggas (12D2)</v>
      </c>
      <c r="AK58" s="5" t="str">
        <f ca="1">IFERROR(__xludf.DUMMYFUNCTION("""COMPUTED_VALUE"""),"Praktikum Bahan Pakan dan Formulasi Ransum")</f>
        <v>Praktikum Bahan Pakan dan Formulasi Ransum</v>
      </c>
      <c r="AL58" s="5" t="str">
        <f ca="1">IFERROR(__xludf.DUMMYFUNCTION("""COMPUTED_VALUE"""),"Praktikum Bioteknologi Reproduksi Ternak (12D1)")</f>
        <v>Praktikum Bioteknologi Reproduksi Ternak (12D1)</v>
      </c>
      <c r="AM58" s="5" t="str">
        <f ca="1">IFERROR(__xludf.DUMMYFUNCTION("""COMPUTED_VALUE"""),"Praktikum Bioteknologi Reproduksi Ternak (12D2)")</f>
        <v>Praktikum Bioteknologi Reproduksi Ternak (12D2)</v>
      </c>
      <c r="AN58" s="5" t="str">
        <f ca="1">IFERROR(__xludf.DUMMYFUNCTION("""COMPUTED_VALUE"""),"Praktikum Dasar Nutrisi Ternak (12D1)")</f>
        <v>Praktikum Dasar Nutrisi Ternak (12D1)</v>
      </c>
      <c r="AO58" s="5" t="str">
        <f ca="1">IFERROR(__xludf.DUMMYFUNCTION("""COMPUTED_VALUE"""),"Praktikum Dasar Nutrisi Ternak (12D2)")</f>
        <v>Praktikum Dasar Nutrisi Ternak (12D2)</v>
      </c>
      <c r="AP58" s="5" t="str">
        <f ca="1">IFERROR(__xludf.DUMMYFUNCTION("""COMPUTED_VALUE"""),"Praktikum Manajemen Ternak Perah (12D1)")</f>
        <v>Praktikum Manajemen Ternak Perah (12D1)</v>
      </c>
      <c r="AQ58" s="5" t="str">
        <f ca="1">IFERROR(__xludf.DUMMYFUNCTION("""COMPUTED_VALUE"""),"Praktikum Manajemen Ternak Perah (12D2)")</f>
        <v>Praktikum Manajemen Ternak Perah (12D2)</v>
      </c>
      <c r="AR58" s="5" t="str">
        <f ca="1">IFERROR(__xludf.DUMMYFUNCTION("""COMPUTED_VALUE"""),"Praktikum Manajemen Ternak Potong (12D1)")</f>
        <v>Praktikum Manajemen Ternak Potong (12D1)</v>
      </c>
      <c r="AS58" s="5" t="str">
        <f ca="1">IFERROR(__xludf.DUMMYFUNCTION("""COMPUTED_VALUE"""),"Praktikum Manajemen Ternak Potong(12D2)")</f>
        <v>Praktikum Manajemen Ternak Potong(12D2)</v>
      </c>
      <c r="AT58" s="5" t="str">
        <f ca="1">IFERROR(__xludf.DUMMYFUNCTION("""COMPUTED_VALUE"""),"Praktikum Mikrobiologi (12D1)")</f>
        <v>Praktikum Mikrobiologi (12D1)</v>
      </c>
      <c r="AU58" s="5" t="str">
        <f ca="1">IFERROR(__xludf.DUMMYFUNCTION("""COMPUTED_VALUE"""),"Praktikum Mikrobiologi (12D2)")</f>
        <v>Praktikum Mikrobiologi (12D2)</v>
      </c>
      <c r="AV58" s="5" t="str">
        <f ca="1">IFERROR(__xludf.DUMMYFUNCTION("""COMPUTED_VALUE"""),"Praktikum Teknologi Pengolahan Daging dan Kulit (12D1)")</f>
        <v>Praktikum Teknologi Pengolahan Daging dan Kulit (12D1)</v>
      </c>
      <c r="AW58" s="5" t="str">
        <f ca="1">IFERROR(__xludf.DUMMYFUNCTION("""COMPUTED_VALUE"""),"Praktikum Teknologi Pengolahan Daging dan Kulit (12D2)")</f>
        <v>Praktikum Teknologi Pengolahan Daging dan Kulit (12D2)</v>
      </c>
      <c r="AX58" s="5" t="str">
        <f ca="1">IFERROR(__xludf.DUMMYFUNCTION("""COMPUTED_VALUE"""),"Seminar")</f>
        <v>Seminar</v>
      </c>
      <c r="AY58" s="5" t="str">
        <f ca="1">IFERROR(__xludf.DUMMYFUNCTION("""COMPUTED_VALUE"""),"Teknologi Pakan")</f>
        <v>Teknologi Pakan</v>
      </c>
      <c r="AZ58" s="5" t="str">
        <f ca="1">IFERROR(__xludf.DUMMYFUNCTION("""COMPUTED_VALUE"""),"Teknologi Pengolahan Daging dan Kulit")</f>
        <v>Teknologi Pengolahan Daging dan Kulit</v>
      </c>
    </row>
    <row r="59" spans="2:52" ht="13.2" x14ac:dyDescent="0.25">
      <c r="B59" s="12" t="s">
        <v>14</v>
      </c>
      <c r="C59" s="13" t="s">
        <v>19</v>
      </c>
      <c r="D59" s="14" t="s">
        <v>126</v>
      </c>
      <c r="E59" s="14">
        <v>1</v>
      </c>
      <c r="F59" s="14" t="s">
        <v>127</v>
      </c>
      <c r="G59" s="13" t="s">
        <v>174</v>
      </c>
      <c r="I59" s="5" t="str">
        <f ca="1">IFERROR(__xludf.DUMMYFUNCTION("transpose(unique( filter(C$3:C$119,B$3:B$119='master data'!E64)))"),"Bahan Pakan dan Formulasi Ransum")</f>
        <v>Bahan Pakan dan Formulasi Ransum</v>
      </c>
      <c r="J59" s="5" t="str">
        <f ca="1">IFERROR(__xludf.DUMMYFUNCTION("""COMPUTED_VALUE"""),"Bioteknologi Reproduksi Ternak")</f>
        <v>Bioteknologi Reproduksi Ternak</v>
      </c>
      <c r="K59" s="5" t="str">
        <f ca="1">IFERROR(__xludf.DUMMYFUNCTION("""COMPUTED_VALUE"""),"Dasar Nutrisi Ternak")</f>
        <v>Dasar Nutrisi Ternak</v>
      </c>
      <c r="L59" s="5" t="str">
        <f ca="1">IFERROR(__xludf.DUMMYFUNCTION("""COMPUTED_VALUE"""),"Dasar Pemuliaan Ternak")</f>
        <v>Dasar Pemuliaan Ternak</v>
      </c>
      <c r="M59" s="5" t="str">
        <f ca="1">IFERROR(__xludf.DUMMYFUNCTION("""COMPUTED_VALUE"""),"Dasar Teknologi Hasil Ternak")</f>
        <v>Dasar Teknologi Hasil Ternak</v>
      </c>
      <c r="N59" s="5" t="str">
        <f ca="1">IFERROR(__xludf.DUMMYFUNCTION("""COMPUTED_VALUE"""),"Farmakologi")</f>
        <v>Farmakologi</v>
      </c>
      <c r="O59" s="5" t="str">
        <f ca="1">IFERROR(__xludf.DUMMYFUNCTION("""COMPUTED_VALUE"""),"Genetika")</f>
        <v>Genetika</v>
      </c>
      <c r="P59" s="5" t="str">
        <f ca="1">IFERROR(__xludf.DUMMYFUNCTION("""COMPUTED_VALUE"""),"Ilmu Kesehatan Ternak")</f>
        <v>Ilmu Kesehatan Ternak</v>
      </c>
      <c r="Q59" s="5" t="str">
        <f ca="1">IFERROR(__xludf.DUMMYFUNCTION("""COMPUTED_VALUE"""),"Ilmu Lingkungan Ternak dan AMDAL")</f>
        <v>Ilmu Lingkungan Ternak dan AMDAL</v>
      </c>
      <c r="R59" s="5" t="str">
        <f ca="1">IFERROR(__xludf.DUMMYFUNCTION("""COMPUTED_VALUE"""),"Inseminator")</f>
        <v>Inseminator</v>
      </c>
      <c r="S59" s="5" t="str">
        <f ca="1">IFERROR(__xludf.DUMMYFUNCTION("""COMPUTED_VALUE"""),"Kebijakan Pembangunan Peternakan")</f>
        <v>Kebijakan Pembangunan Peternakan</v>
      </c>
      <c r="T59" s="5" t="str">
        <f ca="1">IFERROR(__xludf.DUMMYFUNCTION("""COMPUTED_VALUE"""),"Kewirausahaan Lanjut")</f>
        <v>Kewirausahaan Lanjut</v>
      </c>
      <c r="U59" s="5" t="str">
        <f ca="1">IFERROR(__xludf.DUMMYFUNCTION("""COMPUTED_VALUE"""),"Kuliah Lapang II (12D1)")</f>
        <v>Kuliah Lapang II (12D1)</v>
      </c>
      <c r="V59" s="5" t="str">
        <f ca="1">IFERROR(__xludf.DUMMYFUNCTION("""COMPUTED_VALUE"""),"Kuliah Lapang II (12D2)")</f>
        <v>Kuliah Lapang II (12D2)</v>
      </c>
      <c r="W59" s="5" t="str">
        <f ca="1">IFERROR(__xludf.DUMMYFUNCTION("""COMPUTED_VALUE"""),"Kuliah Lapang Pertanian Terpadu (12D1)")</f>
        <v>Kuliah Lapang Pertanian Terpadu (12D1)</v>
      </c>
      <c r="X59" s="5" t="str">
        <f ca="1">IFERROR(__xludf.DUMMYFUNCTION("""COMPUTED_VALUE"""),"Magang Kerja Perusahaan (12D1)")</f>
        <v>Magang Kerja Perusahaan (12D1)</v>
      </c>
      <c r="Y59" s="5" t="str">
        <f ca="1">IFERROR(__xludf.DUMMYFUNCTION("""COMPUTED_VALUE"""),"Magang Kerja Perusahaan (12D2)")</f>
        <v>Magang Kerja Perusahaan (12D2)</v>
      </c>
      <c r="Z59" s="5" t="str">
        <f ca="1">IFERROR(__xludf.DUMMYFUNCTION("""COMPUTED_VALUE"""),"Magang Kerja Perusahaan (12D3)")</f>
        <v>Magang Kerja Perusahaan (12D3)</v>
      </c>
      <c r="AA59" s="5" t="str">
        <f ca="1">IFERROR(__xludf.DUMMYFUNCTION("""COMPUTED_VALUE"""),"Manajemen Ternak Perah")</f>
        <v>Manajemen Ternak Perah</v>
      </c>
      <c r="AB59" s="5" t="str">
        <f ca="1">IFERROR(__xludf.DUMMYFUNCTION("""COMPUTED_VALUE"""),"Manajemen Ternak Potong")</f>
        <v>Manajemen Ternak Potong</v>
      </c>
      <c r="AC59" s="5" t="str">
        <f ca="1">IFERROR(__xludf.DUMMYFUNCTION("""COMPUTED_VALUE"""),"Manajemen Ternak Unggas")</f>
        <v>Manajemen Ternak Unggas</v>
      </c>
      <c r="AD59" s="5" t="str">
        <f ca="1">IFERROR(__xludf.DUMMYFUNCTION("""COMPUTED_VALUE"""),"Mikrobiologi")</f>
        <v>Mikrobiologi</v>
      </c>
      <c r="AE59" s="5" t="str">
        <f ca="1">IFERROR(__xludf.DUMMYFUNCTION("""COMPUTED_VALUE"""),"Nutrisi Ternak Ruminansia")</f>
        <v>Nutrisi Ternak Ruminansia</v>
      </c>
      <c r="AF59" s="5" t="str">
        <f ca="1">IFERROR(__xludf.DUMMYFUNCTION("""COMPUTED_VALUE"""),"Nutrisionis")</f>
        <v>Nutrisionis</v>
      </c>
      <c r="AG59" s="5" t="str">
        <f ca="1">IFERROR(__xludf.DUMMYFUNCTION("""COMPUTED_VALUE"""),"Pemasaran Ternak dan Hasil Ternak")</f>
        <v>Pemasaran Ternak dan Hasil Ternak</v>
      </c>
      <c r="AH59" s="5" t="str">
        <f ca="1">IFERROR(__xludf.DUMMYFUNCTION("""COMPUTED_VALUE"""),"Praktikum Ilmu Kesehatan Ternak")</f>
        <v>Praktikum Ilmu Kesehatan Ternak</v>
      </c>
      <c r="AI59" s="5" t="str">
        <f ca="1">IFERROR(__xludf.DUMMYFUNCTION("""COMPUTED_VALUE"""),"Praktikum Manajemen Ternak Unggas (12D1)")</f>
        <v>Praktikum Manajemen Ternak Unggas (12D1)</v>
      </c>
      <c r="AJ59" s="5" t="str">
        <f ca="1">IFERROR(__xludf.DUMMYFUNCTION("""COMPUTED_VALUE"""),"Praktikum Manajemen Ternak Unggas (12D2)")</f>
        <v>Praktikum Manajemen Ternak Unggas (12D2)</v>
      </c>
      <c r="AK59" s="5" t="str">
        <f ca="1">IFERROR(__xludf.DUMMYFUNCTION("""COMPUTED_VALUE"""),"Praktikum Bahan Pakan dan Formulasi Ransum")</f>
        <v>Praktikum Bahan Pakan dan Formulasi Ransum</v>
      </c>
      <c r="AL59" s="5" t="str">
        <f ca="1">IFERROR(__xludf.DUMMYFUNCTION("""COMPUTED_VALUE"""),"Praktikum Bioteknologi Reproduksi Ternak (12D1)")</f>
        <v>Praktikum Bioteknologi Reproduksi Ternak (12D1)</v>
      </c>
      <c r="AM59" s="5" t="str">
        <f ca="1">IFERROR(__xludf.DUMMYFUNCTION("""COMPUTED_VALUE"""),"Praktikum Bioteknologi Reproduksi Ternak (12D2)")</f>
        <v>Praktikum Bioteknologi Reproduksi Ternak (12D2)</v>
      </c>
      <c r="AN59" s="5" t="str">
        <f ca="1">IFERROR(__xludf.DUMMYFUNCTION("""COMPUTED_VALUE"""),"Praktikum Dasar Nutrisi Ternak (12D1)")</f>
        <v>Praktikum Dasar Nutrisi Ternak (12D1)</v>
      </c>
      <c r="AO59" s="5" t="str">
        <f ca="1">IFERROR(__xludf.DUMMYFUNCTION("""COMPUTED_VALUE"""),"Praktikum Dasar Nutrisi Ternak (12D2)")</f>
        <v>Praktikum Dasar Nutrisi Ternak (12D2)</v>
      </c>
      <c r="AP59" s="5" t="str">
        <f ca="1">IFERROR(__xludf.DUMMYFUNCTION("""COMPUTED_VALUE"""),"Praktikum Manajemen Ternak Perah (12D1)")</f>
        <v>Praktikum Manajemen Ternak Perah (12D1)</v>
      </c>
      <c r="AQ59" s="5" t="str">
        <f ca="1">IFERROR(__xludf.DUMMYFUNCTION("""COMPUTED_VALUE"""),"Praktikum Manajemen Ternak Perah (12D2)")</f>
        <v>Praktikum Manajemen Ternak Perah (12D2)</v>
      </c>
      <c r="AR59" s="5" t="str">
        <f ca="1">IFERROR(__xludf.DUMMYFUNCTION("""COMPUTED_VALUE"""),"Praktikum Manajemen Ternak Potong (12D1)")</f>
        <v>Praktikum Manajemen Ternak Potong (12D1)</v>
      </c>
      <c r="AS59" s="5" t="str">
        <f ca="1">IFERROR(__xludf.DUMMYFUNCTION("""COMPUTED_VALUE"""),"Praktikum Manajemen Ternak Potong(12D2)")</f>
        <v>Praktikum Manajemen Ternak Potong(12D2)</v>
      </c>
      <c r="AT59" s="5" t="str">
        <f ca="1">IFERROR(__xludf.DUMMYFUNCTION("""COMPUTED_VALUE"""),"Praktikum Mikrobiologi (12D1)")</f>
        <v>Praktikum Mikrobiologi (12D1)</v>
      </c>
      <c r="AU59" s="5" t="str">
        <f ca="1">IFERROR(__xludf.DUMMYFUNCTION("""COMPUTED_VALUE"""),"Praktikum Mikrobiologi (12D2)")</f>
        <v>Praktikum Mikrobiologi (12D2)</v>
      </c>
      <c r="AV59" s="5" t="str">
        <f ca="1">IFERROR(__xludf.DUMMYFUNCTION("""COMPUTED_VALUE"""),"Praktikum Teknologi Pengolahan Daging dan Kulit (12D1)")</f>
        <v>Praktikum Teknologi Pengolahan Daging dan Kulit (12D1)</v>
      </c>
      <c r="AW59" s="5" t="str">
        <f ca="1">IFERROR(__xludf.DUMMYFUNCTION("""COMPUTED_VALUE"""),"Praktikum Teknologi Pengolahan Daging dan Kulit (12D2)")</f>
        <v>Praktikum Teknologi Pengolahan Daging dan Kulit (12D2)</v>
      </c>
      <c r="AX59" s="5" t="str">
        <f ca="1">IFERROR(__xludf.DUMMYFUNCTION("""COMPUTED_VALUE"""),"Seminar")</f>
        <v>Seminar</v>
      </c>
      <c r="AY59" s="5" t="str">
        <f ca="1">IFERROR(__xludf.DUMMYFUNCTION("""COMPUTED_VALUE"""),"Teknologi Pakan")</f>
        <v>Teknologi Pakan</v>
      </c>
      <c r="AZ59" s="5" t="str">
        <f ca="1">IFERROR(__xludf.DUMMYFUNCTION("""COMPUTED_VALUE"""),"Teknologi Pengolahan Daging dan Kulit")</f>
        <v>Teknologi Pengolahan Daging dan Kulit</v>
      </c>
    </row>
    <row r="60" spans="2:52" ht="13.2" x14ac:dyDescent="0.25">
      <c r="B60" s="12" t="s">
        <v>14</v>
      </c>
      <c r="C60" s="13" t="s">
        <v>191</v>
      </c>
      <c r="D60" s="14" t="s">
        <v>133</v>
      </c>
      <c r="E60" s="14">
        <v>1</v>
      </c>
      <c r="F60" s="14" t="s">
        <v>127</v>
      </c>
      <c r="G60" s="13" t="s">
        <v>175</v>
      </c>
      <c r="I60" s="5" t="str">
        <f ca="1">IFERROR(__xludf.DUMMYFUNCTION("transpose(unique( filter(C$3:C$119,B$3:B$119='master data'!E65)))"),"Bahan Pakan dan Formulasi Ransum")</f>
        <v>Bahan Pakan dan Formulasi Ransum</v>
      </c>
      <c r="J60" s="5" t="str">
        <f ca="1">IFERROR(__xludf.DUMMYFUNCTION("""COMPUTED_VALUE"""),"Bioteknologi Reproduksi Ternak")</f>
        <v>Bioteknologi Reproduksi Ternak</v>
      </c>
      <c r="K60" s="5" t="str">
        <f ca="1">IFERROR(__xludf.DUMMYFUNCTION("""COMPUTED_VALUE"""),"Dasar Nutrisi Ternak")</f>
        <v>Dasar Nutrisi Ternak</v>
      </c>
      <c r="L60" s="5" t="str">
        <f ca="1">IFERROR(__xludf.DUMMYFUNCTION("""COMPUTED_VALUE"""),"Dasar Pemuliaan Ternak")</f>
        <v>Dasar Pemuliaan Ternak</v>
      </c>
      <c r="M60" s="5" t="str">
        <f ca="1">IFERROR(__xludf.DUMMYFUNCTION("""COMPUTED_VALUE"""),"Dasar Teknologi Hasil Ternak")</f>
        <v>Dasar Teknologi Hasil Ternak</v>
      </c>
      <c r="N60" s="5" t="str">
        <f ca="1">IFERROR(__xludf.DUMMYFUNCTION("""COMPUTED_VALUE"""),"Farmakologi")</f>
        <v>Farmakologi</v>
      </c>
      <c r="O60" s="5" t="str">
        <f ca="1">IFERROR(__xludf.DUMMYFUNCTION("""COMPUTED_VALUE"""),"Genetika")</f>
        <v>Genetika</v>
      </c>
      <c r="P60" s="5" t="str">
        <f ca="1">IFERROR(__xludf.DUMMYFUNCTION("""COMPUTED_VALUE"""),"Ilmu Kesehatan Ternak")</f>
        <v>Ilmu Kesehatan Ternak</v>
      </c>
      <c r="Q60" s="5" t="str">
        <f ca="1">IFERROR(__xludf.DUMMYFUNCTION("""COMPUTED_VALUE"""),"Ilmu Lingkungan Ternak dan AMDAL")</f>
        <v>Ilmu Lingkungan Ternak dan AMDAL</v>
      </c>
      <c r="R60" s="5" t="str">
        <f ca="1">IFERROR(__xludf.DUMMYFUNCTION("""COMPUTED_VALUE"""),"Inseminator")</f>
        <v>Inseminator</v>
      </c>
      <c r="S60" s="5" t="str">
        <f ca="1">IFERROR(__xludf.DUMMYFUNCTION("""COMPUTED_VALUE"""),"Kebijakan Pembangunan Peternakan")</f>
        <v>Kebijakan Pembangunan Peternakan</v>
      </c>
      <c r="T60" s="5" t="str">
        <f ca="1">IFERROR(__xludf.DUMMYFUNCTION("""COMPUTED_VALUE"""),"Kewirausahaan Lanjut")</f>
        <v>Kewirausahaan Lanjut</v>
      </c>
      <c r="U60" s="5" t="str">
        <f ca="1">IFERROR(__xludf.DUMMYFUNCTION("""COMPUTED_VALUE"""),"Kuliah Lapang II (12D1)")</f>
        <v>Kuliah Lapang II (12D1)</v>
      </c>
      <c r="V60" s="5" t="str">
        <f ca="1">IFERROR(__xludf.DUMMYFUNCTION("""COMPUTED_VALUE"""),"Kuliah Lapang II (12D2)")</f>
        <v>Kuliah Lapang II (12D2)</v>
      </c>
      <c r="W60" s="5" t="str">
        <f ca="1">IFERROR(__xludf.DUMMYFUNCTION("""COMPUTED_VALUE"""),"Kuliah Lapang Pertanian Terpadu (12D1)")</f>
        <v>Kuliah Lapang Pertanian Terpadu (12D1)</v>
      </c>
      <c r="X60" s="5" t="str">
        <f ca="1">IFERROR(__xludf.DUMMYFUNCTION("""COMPUTED_VALUE"""),"Magang Kerja Perusahaan (12D1)")</f>
        <v>Magang Kerja Perusahaan (12D1)</v>
      </c>
      <c r="Y60" s="5" t="str">
        <f ca="1">IFERROR(__xludf.DUMMYFUNCTION("""COMPUTED_VALUE"""),"Magang Kerja Perusahaan (12D2)")</f>
        <v>Magang Kerja Perusahaan (12D2)</v>
      </c>
      <c r="Z60" s="5" t="str">
        <f ca="1">IFERROR(__xludf.DUMMYFUNCTION("""COMPUTED_VALUE"""),"Magang Kerja Perusahaan (12D3)")</f>
        <v>Magang Kerja Perusahaan (12D3)</v>
      </c>
      <c r="AA60" s="5" t="str">
        <f ca="1">IFERROR(__xludf.DUMMYFUNCTION("""COMPUTED_VALUE"""),"Manajemen Ternak Perah")</f>
        <v>Manajemen Ternak Perah</v>
      </c>
      <c r="AB60" s="5" t="str">
        <f ca="1">IFERROR(__xludf.DUMMYFUNCTION("""COMPUTED_VALUE"""),"Manajemen Ternak Potong")</f>
        <v>Manajemen Ternak Potong</v>
      </c>
      <c r="AC60" s="5" t="str">
        <f ca="1">IFERROR(__xludf.DUMMYFUNCTION("""COMPUTED_VALUE"""),"Manajemen Ternak Unggas")</f>
        <v>Manajemen Ternak Unggas</v>
      </c>
      <c r="AD60" s="5" t="str">
        <f ca="1">IFERROR(__xludf.DUMMYFUNCTION("""COMPUTED_VALUE"""),"Mikrobiologi")</f>
        <v>Mikrobiologi</v>
      </c>
      <c r="AE60" s="5" t="str">
        <f ca="1">IFERROR(__xludf.DUMMYFUNCTION("""COMPUTED_VALUE"""),"Nutrisi Ternak Ruminansia")</f>
        <v>Nutrisi Ternak Ruminansia</v>
      </c>
      <c r="AF60" s="5" t="str">
        <f ca="1">IFERROR(__xludf.DUMMYFUNCTION("""COMPUTED_VALUE"""),"Nutrisionis")</f>
        <v>Nutrisionis</v>
      </c>
      <c r="AG60" s="5" t="str">
        <f ca="1">IFERROR(__xludf.DUMMYFUNCTION("""COMPUTED_VALUE"""),"Pemasaran Ternak dan Hasil Ternak")</f>
        <v>Pemasaran Ternak dan Hasil Ternak</v>
      </c>
      <c r="AH60" s="5" t="str">
        <f ca="1">IFERROR(__xludf.DUMMYFUNCTION("""COMPUTED_VALUE"""),"Praktikum Ilmu Kesehatan Ternak")</f>
        <v>Praktikum Ilmu Kesehatan Ternak</v>
      </c>
      <c r="AI60" s="5" t="str">
        <f ca="1">IFERROR(__xludf.DUMMYFUNCTION("""COMPUTED_VALUE"""),"Praktikum Manajemen Ternak Unggas (12D1)")</f>
        <v>Praktikum Manajemen Ternak Unggas (12D1)</v>
      </c>
      <c r="AJ60" s="5" t="str">
        <f ca="1">IFERROR(__xludf.DUMMYFUNCTION("""COMPUTED_VALUE"""),"Praktikum Manajemen Ternak Unggas (12D2)")</f>
        <v>Praktikum Manajemen Ternak Unggas (12D2)</v>
      </c>
      <c r="AK60" s="5" t="str">
        <f ca="1">IFERROR(__xludf.DUMMYFUNCTION("""COMPUTED_VALUE"""),"Praktikum Bahan Pakan dan Formulasi Ransum")</f>
        <v>Praktikum Bahan Pakan dan Formulasi Ransum</v>
      </c>
      <c r="AL60" s="5" t="str">
        <f ca="1">IFERROR(__xludf.DUMMYFUNCTION("""COMPUTED_VALUE"""),"Praktikum Bioteknologi Reproduksi Ternak (12D1)")</f>
        <v>Praktikum Bioteknologi Reproduksi Ternak (12D1)</v>
      </c>
      <c r="AM60" s="5" t="str">
        <f ca="1">IFERROR(__xludf.DUMMYFUNCTION("""COMPUTED_VALUE"""),"Praktikum Bioteknologi Reproduksi Ternak (12D2)")</f>
        <v>Praktikum Bioteknologi Reproduksi Ternak (12D2)</v>
      </c>
      <c r="AN60" s="5" t="str">
        <f ca="1">IFERROR(__xludf.DUMMYFUNCTION("""COMPUTED_VALUE"""),"Praktikum Dasar Nutrisi Ternak (12D1)")</f>
        <v>Praktikum Dasar Nutrisi Ternak (12D1)</v>
      </c>
      <c r="AO60" s="5" t="str">
        <f ca="1">IFERROR(__xludf.DUMMYFUNCTION("""COMPUTED_VALUE"""),"Praktikum Dasar Nutrisi Ternak (12D2)")</f>
        <v>Praktikum Dasar Nutrisi Ternak (12D2)</v>
      </c>
      <c r="AP60" s="5" t="str">
        <f ca="1">IFERROR(__xludf.DUMMYFUNCTION("""COMPUTED_VALUE"""),"Praktikum Manajemen Ternak Perah (12D1)")</f>
        <v>Praktikum Manajemen Ternak Perah (12D1)</v>
      </c>
      <c r="AQ60" s="5" t="str">
        <f ca="1">IFERROR(__xludf.DUMMYFUNCTION("""COMPUTED_VALUE"""),"Praktikum Manajemen Ternak Perah (12D2)")</f>
        <v>Praktikum Manajemen Ternak Perah (12D2)</v>
      </c>
      <c r="AR60" s="5" t="str">
        <f ca="1">IFERROR(__xludf.DUMMYFUNCTION("""COMPUTED_VALUE"""),"Praktikum Manajemen Ternak Potong (12D1)")</f>
        <v>Praktikum Manajemen Ternak Potong (12D1)</v>
      </c>
      <c r="AS60" s="5" t="str">
        <f ca="1">IFERROR(__xludf.DUMMYFUNCTION("""COMPUTED_VALUE"""),"Praktikum Manajemen Ternak Potong(12D2)")</f>
        <v>Praktikum Manajemen Ternak Potong(12D2)</v>
      </c>
      <c r="AT60" s="5" t="str">
        <f ca="1">IFERROR(__xludf.DUMMYFUNCTION("""COMPUTED_VALUE"""),"Praktikum Mikrobiologi (12D1)")</f>
        <v>Praktikum Mikrobiologi (12D1)</v>
      </c>
      <c r="AU60" s="5" t="str">
        <f ca="1">IFERROR(__xludf.DUMMYFUNCTION("""COMPUTED_VALUE"""),"Praktikum Mikrobiologi (12D2)")</f>
        <v>Praktikum Mikrobiologi (12D2)</v>
      </c>
      <c r="AV60" s="5" t="str">
        <f ca="1">IFERROR(__xludf.DUMMYFUNCTION("""COMPUTED_VALUE"""),"Praktikum Teknologi Pengolahan Daging dan Kulit (12D1)")</f>
        <v>Praktikum Teknologi Pengolahan Daging dan Kulit (12D1)</v>
      </c>
      <c r="AW60" s="5" t="str">
        <f ca="1">IFERROR(__xludf.DUMMYFUNCTION("""COMPUTED_VALUE"""),"Praktikum Teknologi Pengolahan Daging dan Kulit (12D2)")</f>
        <v>Praktikum Teknologi Pengolahan Daging dan Kulit (12D2)</v>
      </c>
      <c r="AX60" s="5" t="str">
        <f ca="1">IFERROR(__xludf.DUMMYFUNCTION("""COMPUTED_VALUE"""),"Seminar")</f>
        <v>Seminar</v>
      </c>
      <c r="AY60" s="5" t="str">
        <f ca="1">IFERROR(__xludf.DUMMYFUNCTION("""COMPUTED_VALUE"""),"Teknologi Pakan")</f>
        <v>Teknologi Pakan</v>
      </c>
      <c r="AZ60" s="5" t="str">
        <f ca="1">IFERROR(__xludf.DUMMYFUNCTION("""COMPUTED_VALUE"""),"Teknologi Pengolahan Daging dan Kulit")</f>
        <v>Teknologi Pengolahan Daging dan Kulit</v>
      </c>
    </row>
    <row r="61" spans="2:52" ht="13.2" x14ac:dyDescent="0.25">
      <c r="B61" s="12" t="s">
        <v>14</v>
      </c>
      <c r="C61" s="13" t="s">
        <v>192</v>
      </c>
      <c r="D61" s="14" t="s">
        <v>133</v>
      </c>
      <c r="E61" s="14">
        <v>1</v>
      </c>
      <c r="F61" s="14" t="s">
        <v>127</v>
      </c>
      <c r="G61" s="13" t="s">
        <v>175</v>
      </c>
      <c r="I61" s="5" t="str">
        <f ca="1">IFERROR(__xludf.DUMMYFUNCTION("transpose(unique( filter(C$3:C$119,B$3:B$119='master data'!E66)))"),"Bahan Pakan dan Formulasi Ransum")</f>
        <v>Bahan Pakan dan Formulasi Ransum</v>
      </c>
      <c r="J61" s="5" t="str">
        <f ca="1">IFERROR(__xludf.DUMMYFUNCTION("""COMPUTED_VALUE"""),"Bioteknologi Reproduksi Ternak")</f>
        <v>Bioteknologi Reproduksi Ternak</v>
      </c>
      <c r="K61" s="5" t="str">
        <f ca="1">IFERROR(__xludf.DUMMYFUNCTION("""COMPUTED_VALUE"""),"Dasar Nutrisi Ternak")</f>
        <v>Dasar Nutrisi Ternak</v>
      </c>
      <c r="L61" s="5" t="str">
        <f ca="1">IFERROR(__xludf.DUMMYFUNCTION("""COMPUTED_VALUE"""),"Dasar Pemuliaan Ternak")</f>
        <v>Dasar Pemuliaan Ternak</v>
      </c>
      <c r="M61" s="5" t="str">
        <f ca="1">IFERROR(__xludf.DUMMYFUNCTION("""COMPUTED_VALUE"""),"Dasar Teknologi Hasil Ternak")</f>
        <v>Dasar Teknologi Hasil Ternak</v>
      </c>
      <c r="N61" s="5" t="str">
        <f ca="1">IFERROR(__xludf.DUMMYFUNCTION("""COMPUTED_VALUE"""),"Farmakologi")</f>
        <v>Farmakologi</v>
      </c>
      <c r="O61" s="5" t="str">
        <f ca="1">IFERROR(__xludf.DUMMYFUNCTION("""COMPUTED_VALUE"""),"Genetika")</f>
        <v>Genetika</v>
      </c>
      <c r="P61" s="5" t="str">
        <f ca="1">IFERROR(__xludf.DUMMYFUNCTION("""COMPUTED_VALUE"""),"Ilmu Kesehatan Ternak")</f>
        <v>Ilmu Kesehatan Ternak</v>
      </c>
      <c r="Q61" s="5" t="str">
        <f ca="1">IFERROR(__xludf.DUMMYFUNCTION("""COMPUTED_VALUE"""),"Ilmu Lingkungan Ternak dan AMDAL")</f>
        <v>Ilmu Lingkungan Ternak dan AMDAL</v>
      </c>
      <c r="R61" s="5" t="str">
        <f ca="1">IFERROR(__xludf.DUMMYFUNCTION("""COMPUTED_VALUE"""),"Inseminator")</f>
        <v>Inseminator</v>
      </c>
      <c r="S61" s="5" t="str">
        <f ca="1">IFERROR(__xludf.DUMMYFUNCTION("""COMPUTED_VALUE"""),"Kebijakan Pembangunan Peternakan")</f>
        <v>Kebijakan Pembangunan Peternakan</v>
      </c>
      <c r="T61" s="5" t="str">
        <f ca="1">IFERROR(__xludf.DUMMYFUNCTION("""COMPUTED_VALUE"""),"Kewirausahaan Lanjut")</f>
        <v>Kewirausahaan Lanjut</v>
      </c>
      <c r="U61" s="5" t="str">
        <f ca="1">IFERROR(__xludf.DUMMYFUNCTION("""COMPUTED_VALUE"""),"Kuliah Lapang II (12D1)")</f>
        <v>Kuliah Lapang II (12D1)</v>
      </c>
      <c r="V61" s="5" t="str">
        <f ca="1">IFERROR(__xludf.DUMMYFUNCTION("""COMPUTED_VALUE"""),"Kuliah Lapang II (12D2)")</f>
        <v>Kuliah Lapang II (12D2)</v>
      </c>
      <c r="W61" s="5" t="str">
        <f ca="1">IFERROR(__xludf.DUMMYFUNCTION("""COMPUTED_VALUE"""),"Kuliah Lapang Pertanian Terpadu (12D1)")</f>
        <v>Kuliah Lapang Pertanian Terpadu (12D1)</v>
      </c>
      <c r="X61" s="5" t="str">
        <f ca="1">IFERROR(__xludf.DUMMYFUNCTION("""COMPUTED_VALUE"""),"Magang Kerja Perusahaan (12D1)")</f>
        <v>Magang Kerja Perusahaan (12D1)</v>
      </c>
      <c r="Y61" s="5" t="str">
        <f ca="1">IFERROR(__xludf.DUMMYFUNCTION("""COMPUTED_VALUE"""),"Magang Kerja Perusahaan (12D2)")</f>
        <v>Magang Kerja Perusahaan (12D2)</v>
      </c>
      <c r="Z61" s="5" t="str">
        <f ca="1">IFERROR(__xludf.DUMMYFUNCTION("""COMPUTED_VALUE"""),"Magang Kerja Perusahaan (12D3)")</f>
        <v>Magang Kerja Perusahaan (12D3)</v>
      </c>
      <c r="AA61" s="5" t="str">
        <f ca="1">IFERROR(__xludf.DUMMYFUNCTION("""COMPUTED_VALUE"""),"Manajemen Ternak Perah")</f>
        <v>Manajemen Ternak Perah</v>
      </c>
      <c r="AB61" s="5" t="str">
        <f ca="1">IFERROR(__xludf.DUMMYFUNCTION("""COMPUTED_VALUE"""),"Manajemen Ternak Potong")</f>
        <v>Manajemen Ternak Potong</v>
      </c>
      <c r="AC61" s="5" t="str">
        <f ca="1">IFERROR(__xludf.DUMMYFUNCTION("""COMPUTED_VALUE"""),"Manajemen Ternak Unggas")</f>
        <v>Manajemen Ternak Unggas</v>
      </c>
      <c r="AD61" s="5" t="str">
        <f ca="1">IFERROR(__xludf.DUMMYFUNCTION("""COMPUTED_VALUE"""),"Mikrobiologi")</f>
        <v>Mikrobiologi</v>
      </c>
      <c r="AE61" s="5" t="str">
        <f ca="1">IFERROR(__xludf.DUMMYFUNCTION("""COMPUTED_VALUE"""),"Nutrisi Ternak Ruminansia")</f>
        <v>Nutrisi Ternak Ruminansia</v>
      </c>
      <c r="AF61" s="5" t="str">
        <f ca="1">IFERROR(__xludf.DUMMYFUNCTION("""COMPUTED_VALUE"""),"Nutrisionis")</f>
        <v>Nutrisionis</v>
      </c>
      <c r="AG61" s="5" t="str">
        <f ca="1">IFERROR(__xludf.DUMMYFUNCTION("""COMPUTED_VALUE"""),"Pemasaran Ternak dan Hasil Ternak")</f>
        <v>Pemasaran Ternak dan Hasil Ternak</v>
      </c>
      <c r="AH61" s="5" t="str">
        <f ca="1">IFERROR(__xludf.DUMMYFUNCTION("""COMPUTED_VALUE"""),"Praktikum Ilmu Kesehatan Ternak")</f>
        <v>Praktikum Ilmu Kesehatan Ternak</v>
      </c>
      <c r="AI61" s="5" t="str">
        <f ca="1">IFERROR(__xludf.DUMMYFUNCTION("""COMPUTED_VALUE"""),"Praktikum Manajemen Ternak Unggas (12D1)")</f>
        <v>Praktikum Manajemen Ternak Unggas (12D1)</v>
      </c>
      <c r="AJ61" s="5" t="str">
        <f ca="1">IFERROR(__xludf.DUMMYFUNCTION("""COMPUTED_VALUE"""),"Praktikum Manajemen Ternak Unggas (12D2)")</f>
        <v>Praktikum Manajemen Ternak Unggas (12D2)</v>
      </c>
      <c r="AK61" s="5" t="str">
        <f ca="1">IFERROR(__xludf.DUMMYFUNCTION("""COMPUTED_VALUE"""),"Praktikum Bahan Pakan dan Formulasi Ransum")</f>
        <v>Praktikum Bahan Pakan dan Formulasi Ransum</v>
      </c>
      <c r="AL61" s="5" t="str">
        <f ca="1">IFERROR(__xludf.DUMMYFUNCTION("""COMPUTED_VALUE"""),"Praktikum Bioteknologi Reproduksi Ternak (12D1)")</f>
        <v>Praktikum Bioteknologi Reproduksi Ternak (12D1)</v>
      </c>
      <c r="AM61" s="5" t="str">
        <f ca="1">IFERROR(__xludf.DUMMYFUNCTION("""COMPUTED_VALUE"""),"Praktikum Bioteknologi Reproduksi Ternak (12D2)")</f>
        <v>Praktikum Bioteknologi Reproduksi Ternak (12D2)</v>
      </c>
      <c r="AN61" s="5" t="str">
        <f ca="1">IFERROR(__xludf.DUMMYFUNCTION("""COMPUTED_VALUE"""),"Praktikum Dasar Nutrisi Ternak (12D1)")</f>
        <v>Praktikum Dasar Nutrisi Ternak (12D1)</v>
      </c>
      <c r="AO61" s="5" t="str">
        <f ca="1">IFERROR(__xludf.DUMMYFUNCTION("""COMPUTED_VALUE"""),"Praktikum Dasar Nutrisi Ternak (12D2)")</f>
        <v>Praktikum Dasar Nutrisi Ternak (12D2)</v>
      </c>
      <c r="AP61" s="5" t="str">
        <f ca="1">IFERROR(__xludf.DUMMYFUNCTION("""COMPUTED_VALUE"""),"Praktikum Manajemen Ternak Perah (12D1)")</f>
        <v>Praktikum Manajemen Ternak Perah (12D1)</v>
      </c>
      <c r="AQ61" s="5" t="str">
        <f ca="1">IFERROR(__xludf.DUMMYFUNCTION("""COMPUTED_VALUE"""),"Praktikum Manajemen Ternak Perah (12D2)")</f>
        <v>Praktikum Manajemen Ternak Perah (12D2)</v>
      </c>
      <c r="AR61" s="5" t="str">
        <f ca="1">IFERROR(__xludf.DUMMYFUNCTION("""COMPUTED_VALUE"""),"Praktikum Manajemen Ternak Potong (12D1)")</f>
        <v>Praktikum Manajemen Ternak Potong (12D1)</v>
      </c>
      <c r="AS61" s="5" t="str">
        <f ca="1">IFERROR(__xludf.DUMMYFUNCTION("""COMPUTED_VALUE"""),"Praktikum Manajemen Ternak Potong(12D2)")</f>
        <v>Praktikum Manajemen Ternak Potong(12D2)</v>
      </c>
      <c r="AT61" s="5" t="str">
        <f ca="1">IFERROR(__xludf.DUMMYFUNCTION("""COMPUTED_VALUE"""),"Praktikum Mikrobiologi (12D1)")</f>
        <v>Praktikum Mikrobiologi (12D1)</v>
      </c>
      <c r="AU61" s="5" t="str">
        <f ca="1">IFERROR(__xludf.DUMMYFUNCTION("""COMPUTED_VALUE"""),"Praktikum Mikrobiologi (12D2)")</f>
        <v>Praktikum Mikrobiologi (12D2)</v>
      </c>
      <c r="AV61" s="5" t="str">
        <f ca="1">IFERROR(__xludf.DUMMYFUNCTION("""COMPUTED_VALUE"""),"Praktikum Teknologi Pengolahan Daging dan Kulit (12D1)")</f>
        <v>Praktikum Teknologi Pengolahan Daging dan Kulit (12D1)</v>
      </c>
      <c r="AW61" s="5" t="str">
        <f ca="1">IFERROR(__xludf.DUMMYFUNCTION("""COMPUTED_VALUE"""),"Praktikum Teknologi Pengolahan Daging dan Kulit (12D2)")</f>
        <v>Praktikum Teknologi Pengolahan Daging dan Kulit (12D2)</v>
      </c>
      <c r="AX61" s="5" t="str">
        <f ca="1">IFERROR(__xludf.DUMMYFUNCTION("""COMPUTED_VALUE"""),"Seminar")</f>
        <v>Seminar</v>
      </c>
      <c r="AY61" s="5" t="str">
        <f ca="1">IFERROR(__xludf.DUMMYFUNCTION("""COMPUTED_VALUE"""),"Teknologi Pakan")</f>
        <v>Teknologi Pakan</v>
      </c>
      <c r="AZ61" s="5" t="str">
        <f ca="1">IFERROR(__xludf.DUMMYFUNCTION("""COMPUTED_VALUE"""),"Teknologi Pengolahan Daging dan Kulit")</f>
        <v>Teknologi Pengolahan Daging dan Kulit</v>
      </c>
    </row>
    <row r="62" spans="2:52" ht="13.2" x14ac:dyDescent="0.25">
      <c r="B62" s="12" t="s">
        <v>14</v>
      </c>
      <c r="C62" s="13" t="s">
        <v>64</v>
      </c>
      <c r="D62" s="14" t="s">
        <v>126</v>
      </c>
      <c r="E62" s="12">
        <v>1</v>
      </c>
      <c r="F62" s="14" t="s">
        <v>127</v>
      </c>
      <c r="G62" s="13" t="s">
        <v>184</v>
      </c>
      <c r="I62" s="5" t="str">
        <f ca="1">IFERROR(__xludf.DUMMYFUNCTION("transpose(unique( filter(C$3:C$119,B$3:B$119='master data'!E67)))"),"Bahan Pakan dan Formulasi Ransum")</f>
        <v>Bahan Pakan dan Formulasi Ransum</v>
      </c>
      <c r="J62" s="5" t="str">
        <f ca="1">IFERROR(__xludf.DUMMYFUNCTION("""COMPUTED_VALUE"""),"Bioteknologi Reproduksi Ternak")</f>
        <v>Bioteknologi Reproduksi Ternak</v>
      </c>
      <c r="K62" s="5" t="str">
        <f ca="1">IFERROR(__xludf.DUMMYFUNCTION("""COMPUTED_VALUE"""),"Dasar Nutrisi Ternak")</f>
        <v>Dasar Nutrisi Ternak</v>
      </c>
      <c r="L62" s="5" t="str">
        <f ca="1">IFERROR(__xludf.DUMMYFUNCTION("""COMPUTED_VALUE"""),"Dasar Pemuliaan Ternak")</f>
        <v>Dasar Pemuliaan Ternak</v>
      </c>
      <c r="M62" s="5" t="str">
        <f ca="1">IFERROR(__xludf.DUMMYFUNCTION("""COMPUTED_VALUE"""),"Dasar Teknologi Hasil Ternak")</f>
        <v>Dasar Teknologi Hasil Ternak</v>
      </c>
      <c r="N62" s="5" t="str">
        <f ca="1">IFERROR(__xludf.DUMMYFUNCTION("""COMPUTED_VALUE"""),"Farmakologi")</f>
        <v>Farmakologi</v>
      </c>
      <c r="O62" s="5" t="str">
        <f ca="1">IFERROR(__xludf.DUMMYFUNCTION("""COMPUTED_VALUE"""),"Genetika")</f>
        <v>Genetika</v>
      </c>
      <c r="P62" s="5" t="str">
        <f ca="1">IFERROR(__xludf.DUMMYFUNCTION("""COMPUTED_VALUE"""),"Ilmu Kesehatan Ternak")</f>
        <v>Ilmu Kesehatan Ternak</v>
      </c>
      <c r="Q62" s="5" t="str">
        <f ca="1">IFERROR(__xludf.DUMMYFUNCTION("""COMPUTED_VALUE"""),"Ilmu Lingkungan Ternak dan AMDAL")</f>
        <v>Ilmu Lingkungan Ternak dan AMDAL</v>
      </c>
      <c r="R62" s="5" t="str">
        <f ca="1">IFERROR(__xludf.DUMMYFUNCTION("""COMPUTED_VALUE"""),"Inseminator")</f>
        <v>Inseminator</v>
      </c>
      <c r="S62" s="5" t="str">
        <f ca="1">IFERROR(__xludf.DUMMYFUNCTION("""COMPUTED_VALUE"""),"Kebijakan Pembangunan Peternakan")</f>
        <v>Kebijakan Pembangunan Peternakan</v>
      </c>
      <c r="T62" s="5" t="str">
        <f ca="1">IFERROR(__xludf.DUMMYFUNCTION("""COMPUTED_VALUE"""),"Kewirausahaan Lanjut")</f>
        <v>Kewirausahaan Lanjut</v>
      </c>
      <c r="U62" s="5" t="str">
        <f ca="1">IFERROR(__xludf.DUMMYFUNCTION("""COMPUTED_VALUE"""),"Kuliah Lapang II (12D1)")</f>
        <v>Kuliah Lapang II (12D1)</v>
      </c>
      <c r="V62" s="5" t="str">
        <f ca="1">IFERROR(__xludf.DUMMYFUNCTION("""COMPUTED_VALUE"""),"Kuliah Lapang II (12D2)")</f>
        <v>Kuliah Lapang II (12D2)</v>
      </c>
      <c r="W62" s="5" t="str">
        <f ca="1">IFERROR(__xludf.DUMMYFUNCTION("""COMPUTED_VALUE"""),"Kuliah Lapang Pertanian Terpadu (12D1)")</f>
        <v>Kuliah Lapang Pertanian Terpadu (12D1)</v>
      </c>
      <c r="X62" s="5" t="str">
        <f ca="1">IFERROR(__xludf.DUMMYFUNCTION("""COMPUTED_VALUE"""),"Magang Kerja Perusahaan (12D1)")</f>
        <v>Magang Kerja Perusahaan (12D1)</v>
      </c>
      <c r="Y62" s="5" t="str">
        <f ca="1">IFERROR(__xludf.DUMMYFUNCTION("""COMPUTED_VALUE"""),"Magang Kerja Perusahaan (12D2)")</f>
        <v>Magang Kerja Perusahaan (12D2)</v>
      </c>
      <c r="Z62" s="5" t="str">
        <f ca="1">IFERROR(__xludf.DUMMYFUNCTION("""COMPUTED_VALUE"""),"Magang Kerja Perusahaan (12D3)")</f>
        <v>Magang Kerja Perusahaan (12D3)</v>
      </c>
      <c r="AA62" s="5" t="str">
        <f ca="1">IFERROR(__xludf.DUMMYFUNCTION("""COMPUTED_VALUE"""),"Manajemen Ternak Perah")</f>
        <v>Manajemen Ternak Perah</v>
      </c>
      <c r="AB62" s="5" t="str">
        <f ca="1">IFERROR(__xludf.DUMMYFUNCTION("""COMPUTED_VALUE"""),"Manajemen Ternak Potong")</f>
        <v>Manajemen Ternak Potong</v>
      </c>
      <c r="AC62" s="5" t="str">
        <f ca="1">IFERROR(__xludf.DUMMYFUNCTION("""COMPUTED_VALUE"""),"Manajemen Ternak Unggas")</f>
        <v>Manajemen Ternak Unggas</v>
      </c>
      <c r="AD62" s="5" t="str">
        <f ca="1">IFERROR(__xludf.DUMMYFUNCTION("""COMPUTED_VALUE"""),"Mikrobiologi")</f>
        <v>Mikrobiologi</v>
      </c>
      <c r="AE62" s="5" t="str">
        <f ca="1">IFERROR(__xludf.DUMMYFUNCTION("""COMPUTED_VALUE"""),"Nutrisi Ternak Ruminansia")</f>
        <v>Nutrisi Ternak Ruminansia</v>
      </c>
      <c r="AF62" s="5" t="str">
        <f ca="1">IFERROR(__xludf.DUMMYFUNCTION("""COMPUTED_VALUE"""),"Nutrisionis")</f>
        <v>Nutrisionis</v>
      </c>
      <c r="AG62" s="5" t="str">
        <f ca="1">IFERROR(__xludf.DUMMYFUNCTION("""COMPUTED_VALUE"""),"Pemasaran Ternak dan Hasil Ternak")</f>
        <v>Pemasaran Ternak dan Hasil Ternak</v>
      </c>
      <c r="AH62" s="5" t="str">
        <f ca="1">IFERROR(__xludf.DUMMYFUNCTION("""COMPUTED_VALUE"""),"Praktikum Ilmu Kesehatan Ternak")</f>
        <v>Praktikum Ilmu Kesehatan Ternak</v>
      </c>
      <c r="AI62" s="5" t="str">
        <f ca="1">IFERROR(__xludf.DUMMYFUNCTION("""COMPUTED_VALUE"""),"Praktikum Manajemen Ternak Unggas (12D1)")</f>
        <v>Praktikum Manajemen Ternak Unggas (12D1)</v>
      </c>
      <c r="AJ62" s="5" t="str">
        <f ca="1">IFERROR(__xludf.DUMMYFUNCTION("""COMPUTED_VALUE"""),"Praktikum Manajemen Ternak Unggas (12D2)")</f>
        <v>Praktikum Manajemen Ternak Unggas (12D2)</v>
      </c>
      <c r="AK62" s="5" t="str">
        <f ca="1">IFERROR(__xludf.DUMMYFUNCTION("""COMPUTED_VALUE"""),"Praktikum Bahan Pakan dan Formulasi Ransum")</f>
        <v>Praktikum Bahan Pakan dan Formulasi Ransum</v>
      </c>
      <c r="AL62" s="5" t="str">
        <f ca="1">IFERROR(__xludf.DUMMYFUNCTION("""COMPUTED_VALUE"""),"Praktikum Bioteknologi Reproduksi Ternak (12D1)")</f>
        <v>Praktikum Bioteknologi Reproduksi Ternak (12D1)</v>
      </c>
      <c r="AM62" s="5" t="str">
        <f ca="1">IFERROR(__xludf.DUMMYFUNCTION("""COMPUTED_VALUE"""),"Praktikum Bioteknologi Reproduksi Ternak (12D2)")</f>
        <v>Praktikum Bioteknologi Reproduksi Ternak (12D2)</v>
      </c>
      <c r="AN62" s="5" t="str">
        <f ca="1">IFERROR(__xludf.DUMMYFUNCTION("""COMPUTED_VALUE"""),"Praktikum Dasar Nutrisi Ternak (12D1)")</f>
        <v>Praktikum Dasar Nutrisi Ternak (12D1)</v>
      </c>
      <c r="AO62" s="5" t="str">
        <f ca="1">IFERROR(__xludf.DUMMYFUNCTION("""COMPUTED_VALUE"""),"Praktikum Dasar Nutrisi Ternak (12D2)")</f>
        <v>Praktikum Dasar Nutrisi Ternak (12D2)</v>
      </c>
      <c r="AP62" s="5" t="str">
        <f ca="1">IFERROR(__xludf.DUMMYFUNCTION("""COMPUTED_VALUE"""),"Praktikum Manajemen Ternak Perah (12D1)")</f>
        <v>Praktikum Manajemen Ternak Perah (12D1)</v>
      </c>
      <c r="AQ62" s="5" t="str">
        <f ca="1">IFERROR(__xludf.DUMMYFUNCTION("""COMPUTED_VALUE"""),"Praktikum Manajemen Ternak Perah (12D2)")</f>
        <v>Praktikum Manajemen Ternak Perah (12D2)</v>
      </c>
      <c r="AR62" s="5" t="str">
        <f ca="1">IFERROR(__xludf.DUMMYFUNCTION("""COMPUTED_VALUE"""),"Praktikum Manajemen Ternak Potong (12D1)")</f>
        <v>Praktikum Manajemen Ternak Potong (12D1)</v>
      </c>
      <c r="AS62" s="5" t="str">
        <f ca="1">IFERROR(__xludf.DUMMYFUNCTION("""COMPUTED_VALUE"""),"Praktikum Manajemen Ternak Potong(12D2)")</f>
        <v>Praktikum Manajemen Ternak Potong(12D2)</v>
      </c>
      <c r="AT62" s="5" t="str">
        <f ca="1">IFERROR(__xludf.DUMMYFUNCTION("""COMPUTED_VALUE"""),"Praktikum Mikrobiologi (12D1)")</f>
        <v>Praktikum Mikrobiologi (12D1)</v>
      </c>
      <c r="AU62" s="5" t="str">
        <f ca="1">IFERROR(__xludf.DUMMYFUNCTION("""COMPUTED_VALUE"""),"Praktikum Mikrobiologi (12D2)")</f>
        <v>Praktikum Mikrobiologi (12D2)</v>
      </c>
      <c r="AV62" s="5" t="str">
        <f ca="1">IFERROR(__xludf.DUMMYFUNCTION("""COMPUTED_VALUE"""),"Praktikum Teknologi Pengolahan Daging dan Kulit (12D1)")</f>
        <v>Praktikum Teknologi Pengolahan Daging dan Kulit (12D1)</v>
      </c>
      <c r="AW62" s="5" t="str">
        <f ca="1">IFERROR(__xludf.DUMMYFUNCTION("""COMPUTED_VALUE"""),"Praktikum Teknologi Pengolahan Daging dan Kulit (12D2)")</f>
        <v>Praktikum Teknologi Pengolahan Daging dan Kulit (12D2)</v>
      </c>
      <c r="AX62" s="5" t="str">
        <f ca="1">IFERROR(__xludf.DUMMYFUNCTION("""COMPUTED_VALUE"""),"Seminar")</f>
        <v>Seminar</v>
      </c>
      <c r="AY62" s="5" t="str">
        <f ca="1">IFERROR(__xludf.DUMMYFUNCTION("""COMPUTED_VALUE"""),"Teknologi Pakan")</f>
        <v>Teknologi Pakan</v>
      </c>
      <c r="AZ62" s="5" t="str">
        <f ca="1">IFERROR(__xludf.DUMMYFUNCTION("""COMPUTED_VALUE"""),"Teknologi Pengolahan Daging dan Kulit")</f>
        <v>Teknologi Pengolahan Daging dan Kulit</v>
      </c>
    </row>
    <row r="63" spans="2:52" ht="13.2" x14ac:dyDescent="0.25">
      <c r="B63" s="12" t="s">
        <v>14</v>
      </c>
      <c r="C63" s="13" t="s">
        <v>96</v>
      </c>
      <c r="D63" s="14" t="s">
        <v>133</v>
      </c>
      <c r="E63" s="14">
        <v>1</v>
      </c>
      <c r="F63" s="14" t="s">
        <v>127</v>
      </c>
      <c r="G63" s="13" t="s">
        <v>169</v>
      </c>
      <c r="I63" s="5" t="str">
        <f ca="1">IFERROR(__xludf.DUMMYFUNCTION("transpose(unique( filter(C$3:C$119,B$3:B$119='master data'!E68)))"),"Agribisnis")</f>
        <v>Agribisnis</v>
      </c>
      <c r="J63" s="5" t="str">
        <f ca="1">IFERROR(__xludf.DUMMYFUNCTION("""COMPUTED_VALUE"""),"Agroklimatologi")</f>
        <v>Agroklimatologi</v>
      </c>
      <c r="K63" s="5" t="str">
        <f ca="1">IFERROR(__xludf.DUMMYFUNCTION("""COMPUTED_VALUE"""),"Agroteknologi Serealia dan Umbi")</f>
        <v>Agroteknologi Serealia dan Umbi</v>
      </c>
      <c r="L63" s="5" t="str">
        <f ca="1">IFERROR(__xludf.DUMMYFUNCTION("""COMPUTED_VALUE"""),"Agroteknologi Tanaman Perkebunan")</f>
        <v>Agroteknologi Tanaman Perkebunan</v>
      </c>
      <c r="M63" s="5" t="str">
        <f ca="1">IFERROR(__xludf.DUMMYFUNCTION("""COMPUTED_VALUE"""),"Biokimia Tanaman")</f>
        <v>Biokimia Tanaman</v>
      </c>
      <c r="N63" s="5" t="str">
        <f ca="1">IFERROR(__xludf.DUMMYFUNCTION("""COMPUTED_VALUE"""),"Fisiologi Tanaman")</f>
        <v>Fisiologi Tanaman</v>
      </c>
      <c r="O63" s="5" t="str">
        <f ca="1">IFERROR(__xludf.DUMMYFUNCTION("""COMPUTED_VALUE"""),"Ilmu Hama, Penyakit dan Gulma")</f>
        <v>Ilmu Hama, Penyakit dan Gulma</v>
      </c>
      <c r="P63" s="5" t="str">
        <f ca="1">IFERROR(__xludf.DUMMYFUNCTION("""COMPUTED_VALUE"""),"Kesuburan Tanah")</f>
        <v>Kesuburan Tanah</v>
      </c>
      <c r="Q63" s="5" t="str">
        <f ca="1">IFERROR(__xludf.DUMMYFUNCTION("""COMPUTED_VALUE"""),"Kolokium")</f>
        <v>Kolokium</v>
      </c>
      <c r="R63" s="5" t="str">
        <f ca="1">IFERROR(__xludf.DUMMYFUNCTION("""COMPUTED_VALUE"""),"Komunikasi Pertanian")</f>
        <v>Komunikasi Pertanian</v>
      </c>
      <c r="S63" s="5" t="str">
        <f ca="1">IFERROR(__xludf.DUMMYFUNCTION("""COMPUTED_VALUE"""),"Konservasi Tanah dan Air")</f>
        <v>Konservasi Tanah dan Air</v>
      </c>
      <c r="T63" s="5" t="str">
        <f ca="1">IFERROR(__xludf.DUMMYFUNCTION("""COMPUTED_VALUE"""),"Kuliah Lapang Pertanian Terpadu (12D2)")</f>
        <v>Kuliah Lapang Pertanian Terpadu (12D2)</v>
      </c>
      <c r="U63" s="5" t="str">
        <f ca="1">IFERROR(__xludf.DUMMYFUNCTION("""COMPUTED_VALUE"""),"Metode Penelitian Survey")</f>
        <v>Metode Penelitian Survey</v>
      </c>
      <c r="V63" s="5" t="str">
        <f ca="1">IFERROR(__xludf.DUMMYFUNCTION("""COMPUTED_VALUE"""),"Mikrobiologi Pertanian")</f>
        <v>Mikrobiologi Pertanian</v>
      </c>
      <c r="W63" s="5" t="str">
        <f ca="1">IFERROR(__xludf.DUMMYFUNCTION("""COMPUTED_VALUE"""),"Pemuliaan Tanaman")</f>
        <v>Pemuliaan Tanaman</v>
      </c>
      <c r="X63" s="5" t="str">
        <f ca="1">IFERROR(__xludf.DUMMYFUNCTION("""COMPUTED_VALUE"""),"Pengelolaan Hama Terpadu")</f>
        <v>Pengelolaan Hama Terpadu</v>
      </c>
      <c r="Y63" s="5" t="str">
        <f ca="1">IFERROR(__xludf.DUMMYFUNCTION("""COMPUTED_VALUE"""),"Pengelolaan Air")</f>
        <v>Pengelolaan Air</v>
      </c>
      <c r="Z63" s="5" t="str">
        <f ca="1">IFERROR(__xludf.DUMMYFUNCTION("""COMPUTED_VALUE"""),"Perbanyakan Vegetatif")</f>
        <v>Perbanyakan Vegetatif</v>
      </c>
      <c r="AA63" s="5" t="str">
        <f ca="1">IFERROR(__xludf.DUMMYFUNCTION("""COMPUTED_VALUE"""),"Praktek Kerja (12D1)")</f>
        <v>Praktek Kerja (12D1)</v>
      </c>
      <c r="AB63" s="5" t="str">
        <f ca="1">IFERROR(__xludf.DUMMYFUNCTION("""COMPUTED_VALUE"""),"Praktek Kerja (12D2)")</f>
        <v>Praktek Kerja (12D2)</v>
      </c>
      <c r="AC63" s="5" t="str">
        <f ca="1">IFERROR(__xludf.DUMMYFUNCTION("""COMPUTED_VALUE"""),"Praktikum Agroklimatologi")</f>
        <v>Praktikum Agroklimatologi</v>
      </c>
      <c r="AD63" s="5" t="str">
        <f ca="1">IFERROR(__xludf.DUMMYFUNCTION("""COMPUTED_VALUE"""),"Praktikum Agroteknologi Tanaman Perkebunan")</f>
        <v>Praktikum Agroteknologi Tanaman Perkebunan</v>
      </c>
      <c r="AE63" s="5" t="str">
        <f ca="1">IFERROR(__xludf.DUMMYFUNCTION("""COMPUTED_VALUE"""),"Praktikum Biokimia Tanaman")</f>
        <v>Praktikum Biokimia Tanaman</v>
      </c>
      <c r="AF63" s="5" t="str">
        <f ca="1">IFERROR(__xludf.DUMMYFUNCTION("""COMPUTED_VALUE"""),"Praktikum Fisiologi Tanaman")</f>
        <v>Praktikum Fisiologi Tanaman</v>
      </c>
      <c r="AG63" s="5" t="str">
        <f ca="1">IFERROR(__xludf.DUMMYFUNCTION("""COMPUTED_VALUE"""),"Praktikum Ilmu Hama, Penyakit dan Gulma")</f>
        <v>Praktikum Ilmu Hama, Penyakit dan Gulma</v>
      </c>
      <c r="AH63" s="5" t="str">
        <f ca="1">IFERROR(__xludf.DUMMYFUNCTION("""COMPUTED_VALUE"""),"Praktikum Kesuburan Tanah")</f>
        <v>Praktikum Kesuburan Tanah</v>
      </c>
      <c r="AI63" s="5" t="str">
        <f ca="1">IFERROR(__xludf.DUMMYFUNCTION("""COMPUTED_VALUE"""),"Praktikum Komunikasi Pertanian")</f>
        <v>Praktikum Komunikasi Pertanian</v>
      </c>
      <c r="AJ63" s="5" t="str">
        <f ca="1">IFERROR(__xludf.DUMMYFUNCTION("""COMPUTED_VALUE"""),"Praktikum Mikrobiologi Pertanian")</f>
        <v>Praktikum Mikrobiologi Pertanian</v>
      </c>
      <c r="AK63" s="5" t="str">
        <f ca="1">IFERROR(__xludf.DUMMYFUNCTION("""COMPUTED_VALUE"""),"Praktikum Pemuliaan Tanaman")</f>
        <v>Praktikum Pemuliaan Tanaman</v>
      </c>
      <c r="AL63" s="5" t="str">
        <f ca="1">IFERROR(__xludf.DUMMYFUNCTION("""COMPUTED_VALUE"""),"Praktikum Pengelolaan Air")</f>
        <v>Praktikum Pengelolaan Air</v>
      </c>
      <c r="AM63" s="5" t="str">
        <f ca="1">IFERROR(__xludf.DUMMYFUNCTION("""COMPUTED_VALUE"""),"Praktikum Pengelolaan Hama Terpadu")</f>
        <v>Praktikum Pengelolaan Hama Terpadu</v>
      </c>
      <c r="AN63" s="5" t="str">
        <f ca="1">IFERROR(__xludf.DUMMYFUNCTION("""COMPUTED_VALUE"""),"Praktikum Perbanyakan Vegetatif")</f>
        <v>Praktikum Perbanyakan Vegetatif</v>
      </c>
      <c r="AO63" s="5" t="str">
        <f ca="1">IFERROR(__xludf.DUMMYFUNCTION("""COMPUTED_VALUE"""),"Praktikum Teknologi Benih")</f>
        <v>Praktikum Teknologi Benih</v>
      </c>
      <c r="AP63" s="5" t="str">
        <f ca="1">IFERROR(__xludf.DUMMYFUNCTION("""COMPUTED_VALUE"""),"Sosiologi Pertanian")</f>
        <v>Sosiologi Pertanian</v>
      </c>
      <c r="AQ63" s="5" t="str">
        <f ca="1">IFERROR(__xludf.DUMMYFUNCTION("""COMPUTED_VALUE"""),"Teknologi Benih")</f>
        <v>Teknologi Benih</v>
      </c>
    </row>
    <row r="64" spans="2:52" ht="13.2" x14ac:dyDescent="0.25">
      <c r="B64" s="12" t="s">
        <v>14</v>
      </c>
      <c r="C64" s="13" t="s">
        <v>92</v>
      </c>
      <c r="D64" s="14" t="s">
        <v>133</v>
      </c>
      <c r="E64" s="14">
        <v>1</v>
      </c>
      <c r="F64" s="14" t="s">
        <v>127</v>
      </c>
      <c r="G64" s="13" t="s">
        <v>169</v>
      </c>
      <c r="I64" s="5" t="str">
        <f ca="1">IFERROR(__xludf.DUMMYFUNCTION("transpose(unique( filter(C$3:C$119,B$3:B$119='master data'!E69)))"),"Agribisnis")</f>
        <v>Agribisnis</v>
      </c>
      <c r="J64" s="5" t="str">
        <f ca="1">IFERROR(__xludf.DUMMYFUNCTION("""COMPUTED_VALUE"""),"Agroklimatologi")</f>
        <v>Agroklimatologi</v>
      </c>
      <c r="K64" s="5" t="str">
        <f ca="1">IFERROR(__xludf.DUMMYFUNCTION("""COMPUTED_VALUE"""),"Agroteknologi Serealia dan Umbi")</f>
        <v>Agroteknologi Serealia dan Umbi</v>
      </c>
      <c r="L64" s="5" t="str">
        <f ca="1">IFERROR(__xludf.DUMMYFUNCTION("""COMPUTED_VALUE"""),"Agroteknologi Tanaman Perkebunan")</f>
        <v>Agroteknologi Tanaman Perkebunan</v>
      </c>
      <c r="M64" s="5" t="str">
        <f ca="1">IFERROR(__xludf.DUMMYFUNCTION("""COMPUTED_VALUE"""),"Biokimia Tanaman")</f>
        <v>Biokimia Tanaman</v>
      </c>
      <c r="N64" s="5" t="str">
        <f ca="1">IFERROR(__xludf.DUMMYFUNCTION("""COMPUTED_VALUE"""),"Fisiologi Tanaman")</f>
        <v>Fisiologi Tanaman</v>
      </c>
      <c r="O64" s="5" t="str">
        <f ca="1">IFERROR(__xludf.DUMMYFUNCTION("""COMPUTED_VALUE"""),"Ilmu Hama, Penyakit dan Gulma")</f>
        <v>Ilmu Hama, Penyakit dan Gulma</v>
      </c>
      <c r="P64" s="5" t="str">
        <f ca="1">IFERROR(__xludf.DUMMYFUNCTION("""COMPUTED_VALUE"""),"Kesuburan Tanah")</f>
        <v>Kesuburan Tanah</v>
      </c>
      <c r="Q64" s="5" t="str">
        <f ca="1">IFERROR(__xludf.DUMMYFUNCTION("""COMPUTED_VALUE"""),"Kolokium")</f>
        <v>Kolokium</v>
      </c>
      <c r="R64" s="5" t="str">
        <f ca="1">IFERROR(__xludf.DUMMYFUNCTION("""COMPUTED_VALUE"""),"Komunikasi Pertanian")</f>
        <v>Komunikasi Pertanian</v>
      </c>
      <c r="S64" s="5" t="str">
        <f ca="1">IFERROR(__xludf.DUMMYFUNCTION("""COMPUTED_VALUE"""),"Konservasi Tanah dan Air")</f>
        <v>Konservasi Tanah dan Air</v>
      </c>
      <c r="T64" s="5" t="str">
        <f ca="1">IFERROR(__xludf.DUMMYFUNCTION("""COMPUTED_VALUE"""),"Kuliah Lapang Pertanian Terpadu (12D2)")</f>
        <v>Kuliah Lapang Pertanian Terpadu (12D2)</v>
      </c>
      <c r="U64" s="5" t="str">
        <f ca="1">IFERROR(__xludf.DUMMYFUNCTION("""COMPUTED_VALUE"""),"Metode Penelitian Survey")</f>
        <v>Metode Penelitian Survey</v>
      </c>
      <c r="V64" s="5" t="str">
        <f ca="1">IFERROR(__xludf.DUMMYFUNCTION("""COMPUTED_VALUE"""),"Mikrobiologi Pertanian")</f>
        <v>Mikrobiologi Pertanian</v>
      </c>
      <c r="W64" s="5" t="str">
        <f ca="1">IFERROR(__xludf.DUMMYFUNCTION("""COMPUTED_VALUE"""),"Pemuliaan Tanaman")</f>
        <v>Pemuliaan Tanaman</v>
      </c>
      <c r="X64" s="5" t="str">
        <f ca="1">IFERROR(__xludf.DUMMYFUNCTION("""COMPUTED_VALUE"""),"Pengelolaan Hama Terpadu")</f>
        <v>Pengelolaan Hama Terpadu</v>
      </c>
      <c r="Y64" s="5" t="str">
        <f ca="1">IFERROR(__xludf.DUMMYFUNCTION("""COMPUTED_VALUE"""),"Pengelolaan Air")</f>
        <v>Pengelolaan Air</v>
      </c>
      <c r="Z64" s="5" t="str">
        <f ca="1">IFERROR(__xludf.DUMMYFUNCTION("""COMPUTED_VALUE"""),"Perbanyakan Vegetatif")</f>
        <v>Perbanyakan Vegetatif</v>
      </c>
      <c r="AA64" s="5" t="str">
        <f ca="1">IFERROR(__xludf.DUMMYFUNCTION("""COMPUTED_VALUE"""),"Praktek Kerja (12D1)")</f>
        <v>Praktek Kerja (12D1)</v>
      </c>
      <c r="AB64" s="5" t="str">
        <f ca="1">IFERROR(__xludf.DUMMYFUNCTION("""COMPUTED_VALUE"""),"Praktek Kerja (12D2)")</f>
        <v>Praktek Kerja (12D2)</v>
      </c>
      <c r="AC64" s="5" t="str">
        <f ca="1">IFERROR(__xludf.DUMMYFUNCTION("""COMPUTED_VALUE"""),"Praktikum Agroklimatologi")</f>
        <v>Praktikum Agroklimatologi</v>
      </c>
      <c r="AD64" s="5" t="str">
        <f ca="1">IFERROR(__xludf.DUMMYFUNCTION("""COMPUTED_VALUE"""),"Praktikum Agroteknologi Tanaman Perkebunan")</f>
        <v>Praktikum Agroteknologi Tanaman Perkebunan</v>
      </c>
      <c r="AE64" s="5" t="str">
        <f ca="1">IFERROR(__xludf.DUMMYFUNCTION("""COMPUTED_VALUE"""),"Praktikum Biokimia Tanaman")</f>
        <v>Praktikum Biokimia Tanaman</v>
      </c>
      <c r="AF64" s="5" t="str">
        <f ca="1">IFERROR(__xludf.DUMMYFUNCTION("""COMPUTED_VALUE"""),"Praktikum Fisiologi Tanaman")</f>
        <v>Praktikum Fisiologi Tanaman</v>
      </c>
      <c r="AG64" s="5" t="str">
        <f ca="1">IFERROR(__xludf.DUMMYFUNCTION("""COMPUTED_VALUE"""),"Praktikum Ilmu Hama, Penyakit dan Gulma")</f>
        <v>Praktikum Ilmu Hama, Penyakit dan Gulma</v>
      </c>
      <c r="AH64" s="5" t="str">
        <f ca="1">IFERROR(__xludf.DUMMYFUNCTION("""COMPUTED_VALUE"""),"Praktikum Kesuburan Tanah")</f>
        <v>Praktikum Kesuburan Tanah</v>
      </c>
      <c r="AI64" s="5" t="str">
        <f ca="1">IFERROR(__xludf.DUMMYFUNCTION("""COMPUTED_VALUE"""),"Praktikum Komunikasi Pertanian")</f>
        <v>Praktikum Komunikasi Pertanian</v>
      </c>
      <c r="AJ64" s="5" t="str">
        <f ca="1">IFERROR(__xludf.DUMMYFUNCTION("""COMPUTED_VALUE"""),"Praktikum Mikrobiologi Pertanian")</f>
        <v>Praktikum Mikrobiologi Pertanian</v>
      </c>
      <c r="AK64" s="5" t="str">
        <f ca="1">IFERROR(__xludf.DUMMYFUNCTION("""COMPUTED_VALUE"""),"Praktikum Pemuliaan Tanaman")</f>
        <v>Praktikum Pemuliaan Tanaman</v>
      </c>
      <c r="AL64" s="5" t="str">
        <f ca="1">IFERROR(__xludf.DUMMYFUNCTION("""COMPUTED_VALUE"""),"Praktikum Pengelolaan Air")</f>
        <v>Praktikum Pengelolaan Air</v>
      </c>
      <c r="AM64" s="5" t="str">
        <f ca="1">IFERROR(__xludf.DUMMYFUNCTION("""COMPUTED_VALUE"""),"Praktikum Pengelolaan Hama Terpadu")</f>
        <v>Praktikum Pengelolaan Hama Terpadu</v>
      </c>
      <c r="AN64" s="5" t="str">
        <f ca="1">IFERROR(__xludf.DUMMYFUNCTION("""COMPUTED_VALUE"""),"Praktikum Perbanyakan Vegetatif")</f>
        <v>Praktikum Perbanyakan Vegetatif</v>
      </c>
      <c r="AO64" s="5" t="str">
        <f ca="1">IFERROR(__xludf.DUMMYFUNCTION("""COMPUTED_VALUE"""),"Praktikum Teknologi Benih")</f>
        <v>Praktikum Teknologi Benih</v>
      </c>
      <c r="AP64" s="5" t="str">
        <f ca="1">IFERROR(__xludf.DUMMYFUNCTION("""COMPUTED_VALUE"""),"Sosiologi Pertanian")</f>
        <v>Sosiologi Pertanian</v>
      </c>
      <c r="AQ64" s="5" t="str">
        <f ca="1">IFERROR(__xludf.DUMMYFUNCTION("""COMPUTED_VALUE"""),"Teknologi Benih")</f>
        <v>Teknologi Benih</v>
      </c>
    </row>
    <row r="65" spans="2:52" ht="13.2" x14ac:dyDescent="0.25">
      <c r="B65" s="12" t="s">
        <v>14</v>
      </c>
      <c r="C65" s="13" t="s">
        <v>193</v>
      </c>
      <c r="D65" s="14" t="s">
        <v>130</v>
      </c>
      <c r="E65" s="12">
        <v>1</v>
      </c>
      <c r="F65" s="14" t="s">
        <v>127</v>
      </c>
      <c r="G65" s="13" t="s">
        <v>171</v>
      </c>
      <c r="I65" s="5" t="str">
        <f ca="1">IFERROR(__xludf.DUMMYFUNCTION("transpose(unique( filter(C$3:C$119,B$3:B$119='master data'!E70)))"),"Bahan Pakan dan Formulasi Ransum")</f>
        <v>Bahan Pakan dan Formulasi Ransum</v>
      </c>
      <c r="J65" s="5" t="str">
        <f ca="1">IFERROR(__xludf.DUMMYFUNCTION("""COMPUTED_VALUE"""),"Bioteknologi Reproduksi Ternak")</f>
        <v>Bioteknologi Reproduksi Ternak</v>
      </c>
      <c r="K65" s="5" t="str">
        <f ca="1">IFERROR(__xludf.DUMMYFUNCTION("""COMPUTED_VALUE"""),"Dasar Nutrisi Ternak")</f>
        <v>Dasar Nutrisi Ternak</v>
      </c>
      <c r="L65" s="5" t="str">
        <f ca="1">IFERROR(__xludf.DUMMYFUNCTION("""COMPUTED_VALUE"""),"Dasar Pemuliaan Ternak")</f>
        <v>Dasar Pemuliaan Ternak</v>
      </c>
      <c r="M65" s="5" t="str">
        <f ca="1">IFERROR(__xludf.DUMMYFUNCTION("""COMPUTED_VALUE"""),"Dasar Teknologi Hasil Ternak")</f>
        <v>Dasar Teknologi Hasil Ternak</v>
      </c>
      <c r="N65" s="5" t="str">
        <f ca="1">IFERROR(__xludf.DUMMYFUNCTION("""COMPUTED_VALUE"""),"Farmakologi")</f>
        <v>Farmakologi</v>
      </c>
      <c r="O65" s="5" t="str">
        <f ca="1">IFERROR(__xludf.DUMMYFUNCTION("""COMPUTED_VALUE"""),"Genetika")</f>
        <v>Genetika</v>
      </c>
      <c r="P65" s="5" t="str">
        <f ca="1">IFERROR(__xludf.DUMMYFUNCTION("""COMPUTED_VALUE"""),"Ilmu Kesehatan Ternak")</f>
        <v>Ilmu Kesehatan Ternak</v>
      </c>
      <c r="Q65" s="5" t="str">
        <f ca="1">IFERROR(__xludf.DUMMYFUNCTION("""COMPUTED_VALUE"""),"Ilmu Lingkungan Ternak dan AMDAL")</f>
        <v>Ilmu Lingkungan Ternak dan AMDAL</v>
      </c>
      <c r="R65" s="5" t="str">
        <f ca="1">IFERROR(__xludf.DUMMYFUNCTION("""COMPUTED_VALUE"""),"Inseminator")</f>
        <v>Inseminator</v>
      </c>
      <c r="S65" s="5" t="str">
        <f ca="1">IFERROR(__xludf.DUMMYFUNCTION("""COMPUTED_VALUE"""),"Kebijakan Pembangunan Peternakan")</f>
        <v>Kebijakan Pembangunan Peternakan</v>
      </c>
      <c r="T65" s="5" t="str">
        <f ca="1">IFERROR(__xludf.DUMMYFUNCTION("""COMPUTED_VALUE"""),"Kewirausahaan Lanjut")</f>
        <v>Kewirausahaan Lanjut</v>
      </c>
      <c r="U65" s="5" t="str">
        <f ca="1">IFERROR(__xludf.DUMMYFUNCTION("""COMPUTED_VALUE"""),"Kuliah Lapang II (12D1)")</f>
        <v>Kuliah Lapang II (12D1)</v>
      </c>
      <c r="V65" s="5" t="str">
        <f ca="1">IFERROR(__xludf.DUMMYFUNCTION("""COMPUTED_VALUE"""),"Kuliah Lapang II (12D2)")</f>
        <v>Kuliah Lapang II (12D2)</v>
      </c>
      <c r="W65" s="5" t="str">
        <f ca="1">IFERROR(__xludf.DUMMYFUNCTION("""COMPUTED_VALUE"""),"Kuliah Lapang Pertanian Terpadu (12D1)")</f>
        <v>Kuliah Lapang Pertanian Terpadu (12D1)</v>
      </c>
      <c r="X65" s="5" t="str">
        <f ca="1">IFERROR(__xludf.DUMMYFUNCTION("""COMPUTED_VALUE"""),"Magang Kerja Perusahaan (12D1)")</f>
        <v>Magang Kerja Perusahaan (12D1)</v>
      </c>
      <c r="Y65" s="5" t="str">
        <f ca="1">IFERROR(__xludf.DUMMYFUNCTION("""COMPUTED_VALUE"""),"Magang Kerja Perusahaan (12D2)")</f>
        <v>Magang Kerja Perusahaan (12D2)</v>
      </c>
      <c r="Z65" s="5" t="str">
        <f ca="1">IFERROR(__xludf.DUMMYFUNCTION("""COMPUTED_VALUE"""),"Magang Kerja Perusahaan (12D3)")</f>
        <v>Magang Kerja Perusahaan (12D3)</v>
      </c>
      <c r="AA65" s="5" t="str">
        <f ca="1">IFERROR(__xludf.DUMMYFUNCTION("""COMPUTED_VALUE"""),"Manajemen Ternak Perah")</f>
        <v>Manajemen Ternak Perah</v>
      </c>
      <c r="AB65" s="5" t="str">
        <f ca="1">IFERROR(__xludf.DUMMYFUNCTION("""COMPUTED_VALUE"""),"Manajemen Ternak Potong")</f>
        <v>Manajemen Ternak Potong</v>
      </c>
      <c r="AC65" s="5" t="str">
        <f ca="1">IFERROR(__xludf.DUMMYFUNCTION("""COMPUTED_VALUE"""),"Manajemen Ternak Unggas")</f>
        <v>Manajemen Ternak Unggas</v>
      </c>
      <c r="AD65" s="5" t="str">
        <f ca="1">IFERROR(__xludf.DUMMYFUNCTION("""COMPUTED_VALUE"""),"Mikrobiologi")</f>
        <v>Mikrobiologi</v>
      </c>
      <c r="AE65" s="5" t="str">
        <f ca="1">IFERROR(__xludf.DUMMYFUNCTION("""COMPUTED_VALUE"""),"Nutrisi Ternak Ruminansia")</f>
        <v>Nutrisi Ternak Ruminansia</v>
      </c>
      <c r="AF65" s="5" t="str">
        <f ca="1">IFERROR(__xludf.DUMMYFUNCTION("""COMPUTED_VALUE"""),"Nutrisionis")</f>
        <v>Nutrisionis</v>
      </c>
      <c r="AG65" s="5" t="str">
        <f ca="1">IFERROR(__xludf.DUMMYFUNCTION("""COMPUTED_VALUE"""),"Pemasaran Ternak dan Hasil Ternak")</f>
        <v>Pemasaran Ternak dan Hasil Ternak</v>
      </c>
      <c r="AH65" s="5" t="str">
        <f ca="1">IFERROR(__xludf.DUMMYFUNCTION("""COMPUTED_VALUE"""),"Praktikum Ilmu Kesehatan Ternak")</f>
        <v>Praktikum Ilmu Kesehatan Ternak</v>
      </c>
      <c r="AI65" s="5" t="str">
        <f ca="1">IFERROR(__xludf.DUMMYFUNCTION("""COMPUTED_VALUE"""),"Praktikum Manajemen Ternak Unggas (12D1)")</f>
        <v>Praktikum Manajemen Ternak Unggas (12D1)</v>
      </c>
      <c r="AJ65" s="5" t="str">
        <f ca="1">IFERROR(__xludf.DUMMYFUNCTION("""COMPUTED_VALUE"""),"Praktikum Manajemen Ternak Unggas (12D2)")</f>
        <v>Praktikum Manajemen Ternak Unggas (12D2)</v>
      </c>
      <c r="AK65" s="5" t="str">
        <f ca="1">IFERROR(__xludf.DUMMYFUNCTION("""COMPUTED_VALUE"""),"Praktikum Bahan Pakan dan Formulasi Ransum")</f>
        <v>Praktikum Bahan Pakan dan Formulasi Ransum</v>
      </c>
      <c r="AL65" s="5" t="str">
        <f ca="1">IFERROR(__xludf.DUMMYFUNCTION("""COMPUTED_VALUE"""),"Praktikum Bioteknologi Reproduksi Ternak (12D1)")</f>
        <v>Praktikum Bioteknologi Reproduksi Ternak (12D1)</v>
      </c>
      <c r="AM65" s="5" t="str">
        <f ca="1">IFERROR(__xludf.DUMMYFUNCTION("""COMPUTED_VALUE"""),"Praktikum Bioteknologi Reproduksi Ternak (12D2)")</f>
        <v>Praktikum Bioteknologi Reproduksi Ternak (12D2)</v>
      </c>
      <c r="AN65" s="5" t="str">
        <f ca="1">IFERROR(__xludf.DUMMYFUNCTION("""COMPUTED_VALUE"""),"Praktikum Dasar Nutrisi Ternak (12D1)")</f>
        <v>Praktikum Dasar Nutrisi Ternak (12D1)</v>
      </c>
      <c r="AO65" s="5" t="str">
        <f ca="1">IFERROR(__xludf.DUMMYFUNCTION("""COMPUTED_VALUE"""),"Praktikum Dasar Nutrisi Ternak (12D2)")</f>
        <v>Praktikum Dasar Nutrisi Ternak (12D2)</v>
      </c>
      <c r="AP65" s="5" t="str">
        <f ca="1">IFERROR(__xludf.DUMMYFUNCTION("""COMPUTED_VALUE"""),"Praktikum Manajemen Ternak Perah (12D1)")</f>
        <v>Praktikum Manajemen Ternak Perah (12D1)</v>
      </c>
      <c r="AQ65" s="5" t="str">
        <f ca="1">IFERROR(__xludf.DUMMYFUNCTION("""COMPUTED_VALUE"""),"Praktikum Manajemen Ternak Perah (12D2)")</f>
        <v>Praktikum Manajemen Ternak Perah (12D2)</v>
      </c>
      <c r="AR65" s="5" t="str">
        <f ca="1">IFERROR(__xludf.DUMMYFUNCTION("""COMPUTED_VALUE"""),"Praktikum Manajemen Ternak Potong (12D1)")</f>
        <v>Praktikum Manajemen Ternak Potong (12D1)</v>
      </c>
      <c r="AS65" s="5" t="str">
        <f ca="1">IFERROR(__xludf.DUMMYFUNCTION("""COMPUTED_VALUE"""),"Praktikum Manajemen Ternak Potong(12D2)")</f>
        <v>Praktikum Manajemen Ternak Potong(12D2)</v>
      </c>
      <c r="AT65" s="5" t="str">
        <f ca="1">IFERROR(__xludf.DUMMYFUNCTION("""COMPUTED_VALUE"""),"Praktikum Mikrobiologi (12D1)")</f>
        <v>Praktikum Mikrobiologi (12D1)</v>
      </c>
      <c r="AU65" s="5" t="str">
        <f ca="1">IFERROR(__xludf.DUMMYFUNCTION("""COMPUTED_VALUE"""),"Praktikum Mikrobiologi (12D2)")</f>
        <v>Praktikum Mikrobiologi (12D2)</v>
      </c>
      <c r="AV65" s="5" t="str">
        <f ca="1">IFERROR(__xludf.DUMMYFUNCTION("""COMPUTED_VALUE"""),"Praktikum Teknologi Pengolahan Daging dan Kulit (12D1)")</f>
        <v>Praktikum Teknologi Pengolahan Daging dan Kulit (12D1)</v>
      </c>
      <c r="AW65" s="5" t="str">
        <f ca="1">IFERROR(__xludf.DUMMYFUNCTION("""COMPUTED_VALUE"""),"Praktikum Teknologi Pengolahan Daging dan Kulit (12D2)")</f>
        <v>Praktikum Teknologi Pengolahan Daging dan Kulit (12D2)</v>
      </c>
      <c r="AX65" s="5" t="str">
        <f ca="1">IFERROR(__xludf.DUMMYFUNCTION("""COMPUTED_VALUE"""),"Seminar")</f>
        <v>Seminar</v>
      </c>
      <c r="AY65" s="5" t="str">
        <f ca="1">IFERROR(__xludf.DUMMYFUNCTION("""COMPUTED_VALUE"""),"Teknologi Pakan")</f>
        <v>Teknologi Pakan</v>
      </c>
      <c r="AZ65" s="5" t="str">
        <f ca="1">IFERROR(__xludf.DUMMYFUNCTION("""COMPUTED_VALUE"""),"Teknologi Pengolahan Daging dan Kulit")</f>
        <v>Teknologi Pengolahan Daging dan Kulit</v>
      </c>
    </row>
    <row r="66" spans="2:52" ht="13.2" x14ac:dyDescent="0.25">
      <c r="B66" s="12" t="s">
        <v>14</v>
      </c>
      <c r="C66" s="13" t="s">
        <v>194</v>
      </c>
      <c r="D66" s="14" t="s">
        <v>130</v>
      </c>
      <c r="E66" s="12">
        <v>1</v>
      </c>
      <c r="F66" s="14" t="s">
        <v>127</v>
      </c>
      <c r="G66" s="13" t="s">
        <v>171</v>
      </c>
      <c r="I66" s="5" t="str">
        <f ca="1">IFERROR(__xludf.DUMMYFUNCTION("transpose(unique( filter(C$3:C$119,B$3:B$119='master data'!E71)))"),"Bahan Pakan dan Formulasi Ransum")</f>
        <v>Bahan Pakan dan Formulasi Ransum</v>
      </c>
      <c r="J66" s="5" t="str">
        <f ca="1">IFERROR(__xludf.DUMMYFUNCTION("""COMPUTED_VALUE"""),"Bioteknologi Reproduksi Ternak")</f>
        <v>Bioteknologi Reproduksi Ternak</v>
      </c>
      <c r="K66" s="5" t="str">
        <f ca="1">IFERROR(__xludf.DUMMYFUNCTION("""COMPUTED_VALUE"""),"Dasar Nutrisi Ternak")</f>
        <v>Dasar Nutrisi Ternak</v>
      </c>
      <c r="L66" s="5" t="str">
        <f ca="1">IFERROR(__xludf.DUMMYFUNCTION("""COMPUTED_VALUE"""),"Dasar Pemuliaan Ternak")</f>
        <v>Dasar Pemuliaan Ternak</v>
      </c>
      <c r="M66" s="5" t="str">
        <f ca="1">IFERROR(__xludf.DUMMYFUNCTION("""COMPUTED_VALUE"""),"Dasar Teknologi Hasil Ternak")</f>
        <v>Dasar Teknologi Hasil Ternak</v>
      </c>
      <c r="N66" s="5" t="str">
        <f ca="1">IFERROR(__xludf.DUMMYFUNCTION("""COMPUTED_VALUE"""),"Farmakologi")</f>
        <v>Farmakologi</v>
      </c>
      <c r="O66" s="5" t="str">
        <f ca="1">IFERROR(__xludf.DUMMYFUNCTION("""COMPUTED_VALUE"""),"Genetika")</f>
        <v>Genetika</v>
      </c>
      <c r="P66" s="5" t="str">
        <f ca="1">IFERROR(__xludf.DUMMYFUNCTION("""COMPUTED_VALUE"""),"Ilmu Kesehatan Ternak")</f>
        <v>Ilmu Kesehatan Ternak</v>
      </c>
      <c r="Q66" s="5" t="str">
        <f ca="1">IFERROR(__xludf.DUMMYFUNCTION("""COMPUTED_VALUE"""),"Ilmu Lingkungan Ternak dan AMDAL")</f>
        <v>Ilmu Lingkungan Ternak dan AMDAL</v>
      </c>
      <c r="R66" s="5" t="str">
        <f ca="1">IFERROR(__xludf.DUMMYFUNCTION("""COMPUTED_VALUE"""),"Inseminator")</f>
        <v>Inseminator</v>
      </c>
      <c r="S66" s="5" t="str">
        <f ca="1">IFERROR(__xludf.DUMMYFUNCTION("""COMPUTED_VALUE"""),"Kebijakan Pembangunan Peternakan")</f>
        <v>Kebijakan Pembangunan Peternakan</v>
      </c>
      <c r="T66" s="5" t="str">
        <f ca="1">IFERROR(__xludf.DUMMYFUNCTION("""COMPUTED_VALUE"""),"Kewirausahaan Lanjut")</f>
        <v>Kewirausahaan Lanjut</v>
      </c>
      <c r="U66" s="5" t="str">
        <f ca="1">IFERROR(__xludf.DUMMYFUNCTION("""COMPUTED_VALUE"""),"Kuliah Lapang II (12D1)")</f>
        <v>Kuliah Lapang II (12D1)</v>
      </c>
      <c r="V66" s="5" t="str">
        <f ca="1">IFERROR(__xludf.DUMMYFUNCTION("""COMPUTED_VALUE"""),"Kuliah Lapang II (12D2)")</f>
        <v>Kuliah Lapang II (12D2)</v>
      </c>
      <c r="W66" s="5" t="str">
        <f ca="1">IFERROR(__xludf.DUMMYFUNCTION("""COMPUTED_VALUE"""),"Kuliah Lapang Pertanian Terpadu (12D1)")</f>
        <v>Kuliah Lapang Pertanian Terpadu (12D1)</v>
      </c>
      <c r="X66" s="5" t="str">
        <f ca="1">IFERROR(__xludf.DUMMYFUNCTION("""COMPUTED_VALUE"""),"Magang Kerja Perusahaan (12D1)")</f>
        <v>Magang Kerja Perusahaan (12D1)</v>
      </c>
      <c r="Y66" s="5" t="str">
        <f ca="1">IFERROR(__xludf.DUMMYFUNCTION("""COMPUTED_VALUE"""),"Magang Kerja Perusahaan (12D2)")</f>
        <v>Magang Kerja Perusahaan (12D2)</v>
      </c>
      <c r="Z66" s="5" t="str">
        <f ca="1">IFERROR(__xludf.DUMMYFUNCTION("""COMPUTED_VALUE"""),"Magang Kerja Perusahaan (12D3)")</f>
        <v>Magang Kerja Perusahaan (12D3)</v>
      </c>
      <c r="AA66" s="5" t="str">
        <f ca="1">IFERROR(__xludf.DUMMYFUNCTION("""COMPUTED_VALUE"""),"Manajemen Ternak Perah")</f>
        <v>Manajemen Ternak Perah</v>
      </c>
      <c r="AB66" s="5" t="str">
        <f ca="1">IFERROR(__xludf.DUMMYFUNCTION("""COMPUTED_VALUE"""),"Manajemen Ternak Potong")</f>
        <v>Manajemen Ternak Potong</v>
      </c>
      <c r="AC66" s="5" t="str">
        <f ca="1">IFERROR(__xludf.DUMMYFUNCTION("""COMPUTED_VALUE"""),"Manajemen Ternak Unggas")</f>
        <v>Manajemen Ternak Unggas</v>
      </c>
      <c r="AD66" s="5" t="str">
        <f ca="1">IFERROR(__xludf.DUMMYFUNCTION("""COMPUTED_VALUE"""),"Mikrobiologi")</f>
        <v>Mikrobiologi</v>
      </c>
      <c r="AE66" s="5" t="str">
        <f ca="1">IFERROR(__xludf.DUMMYFUNCTION("""COMPUTED_VALUE"""),"Nutrisi Ternak Ruminansia")</f>
        <v>Nutrisi Ternak Ruminansia</v>
      </c>
      <c r="AF66" s="5" t="str">
        <f ca="1">IFERROR(__xludf.DUMMYFUNCTION("""COMPUTED_VALUE"""),"Nutrisionis")</f>
        <v>Nutrisionis</v>
      </c>
      <c r="AG66" s="5" t="str">
        <f ca="1">IFERROR(__xludf.DUMMYFUNCTION("""COMPUTED_VALUE"""),"Pemasaran Ternak dan Hasil Ternak")</f>
        <v>Pemasaran Ternak dan Hasil Ternak</v>
      </c>
      <c r="AH66" s="5" t="str">
        <f ca="1">IFERROR(__xludf.DUMMYFUNCTION("""COMPUTED_VALUE"""),"Praktikum Ilmu Kesehatan Ternak")</f>
        <v>Praktikum Ilmu Kesehatan Ternak</v>
      </c>
      <c r="AI66" s="5" t="str">
        <f ca="1">IFERROR(__xludf.DUMMYFUNCTION("""COMPUTED_VALUE"""),"Praktikum Manajemen Ternak Unggas (12D1)")</f>
        <v>Praktikum Manajemen Ternak Unggas (12D1)</v>
      </c>
      <c r="AJ66" s="5" t="str">
        <f ca="1">IFERROR(__xludf.DUMMYFUNCTION("""COMPUTED_VALUE"""),"Praktikum Manajemen Ternak Unggas (12D2)")</f>
        <v>Praktikum Manajemen Ternak Unggas (12D2)</v>
      </c>
      <c r="AK66" s="5" t="str">
        <f ca="1">IFERROR(__xludf.DUMMYFUNCTION("""COMPUTED_VALUE"""),"Praktikum Bahan Pakan dan Formulasi Ransum")</f>
        <v>Praktikum Bahan Pakan dan Formulasi Ransum</v>
      </c>
      <c r="AL66" s="5" t="str">
        <f ca="1">IFERROR(__xludf.DUMMYFUNCTION("""COMPUTED_VALUE"""),"Praktikum Bioteknologi Reproduksi Ternak (12D1)")</f>
        <v>Praktikum Bioteknologi Reproduksi Ternak (12D1)</v>
      </c>
      <c r="AM66" s="5" t="str">
        <f ca="1">IFERROR(__xludf.DUMMYFUNCTION("""COMPUTED_VALUE"""),"Praktikum Bioteknologi Reproduksi Ternak (12D2)")</f>
        <v>Praktikum Bioteknologi Reproduksi Ternak (12D2)</v>
      </c>
      <c r="AN66" s="5" t="str">
        <f ca="1">IFERROR(__xludf.DUMMYFUNCTION("""COMPUTED_VALUE"""),"Praktikum Dasar Nutrisi Ternak (12D1)")</f>
        <v>Praktikum Dasar Nutrisi Ternak (12D1)</v>
      </c>
      <c r="AO66" s="5" t="str">
        <f ca="1">IFERROR(__xludf.DUMMYFUNCTION("""COMPUTED_VALUE"""),"Praktikum Dasar Nutrisi Ternak (12D2)")</f>
        <v>Praktikum Dasar Nutrisi Ternak (12D2)</v>
      </c>
      <c r="AP66" s="5" t="str">
        <f ca="1">IFERROR(__xludf.DUMMYFUNCTION("""COMPUTED_VALUE"""),"Praktikum Manajemen Ternak Perah (12D1)")</f>
        <v>Praktikum Manajemen Ternak Perah (12D1)</v>
      </c>
      <c r="AQ66" s="5" t="str">
        <f ca="1">IFERROR(__xludf.DUMMYFUNCTION("""COMPUTED_VALUE"""),"Praktikum Manajemen Ternak Perah (12D2)")</f>
        <v>Praktikum Manajemen Ternak Perah (12D2)</v>
      </c>
      <c r="AR66" s="5" t="str">
        <f ca="1">IFERROR(__xludf.DUMMYFUNCTION("""COMPUTED_VALUE"""),"Praktikum Manajemen Ternak Potong (12D1)")</f>
        <v>Praktikum Manajemen Ternak Potong (12D1)</v>
      </c>
      <c r="AS66" s="5" t="str">
        <f ca="1">IFERROR(__xludf.DUMMYFUNCTION("""COMPUTED_VALUE"""),"Praktikum Manajemen Ternak Potong(12D2)")</f>
        <v>Praktikum Manajemen Ternak Potong(12D2)</v>
      </c>
      <c r="AT66" s="5" t="str">
        <f ca="1">IFERROR(__xludf.DUMMYFUNCTION("""COMPUTED_VALUE"""),"Praktikum Mikrobiologi (12D1)")</f>
        <v>Praktikum Mikrobiologi (12D1)</v>
      </c>
      <c r="AU66" s="5" t="str">
        <f ca="1">IFERROR(__xludf.DUMMYFUNCTION("""COMPUTED_VALUE"""),"Praktikum Mikrobiologi (12D2)")</f>
        <v>Praktikum Mikrobiologi (12D2)</v>
      </c>
      <c r="AV66" s="5" t="str">
        <f ca="1">IFERROR(__xludf.DUMMYFUNCTION("""COMPUTED_VALUE"""),"Praktikum Teknologi Pengolahan Daging dan Kulit (12D1)")</f>
        <v>Praktikum Teknologi Pengolahan Daging dan Kulit (12D1)</v>
      </c>
      <c r="AW66" s="5" t="str">
        <f ca="1">IFERROR(__xludf.DUMMYFUNCTION("""COMPUTED_VALUE"""),"Praktikum Teknologi Pengolahan Daging dan Kulit (12D2)")</f>
        <v>Praktikum Teknologi Pengolahan Daging dan Kulit (12D2)</v>
      </c>
      <c r="AX66" s="5" t="str">
        <f ca="1">IFERROR(__xludf.DUMMYFUNCTION("""COMPUTED_VALUE"""),"Seminar")</f>
        <v>Seminar</v>
      </c>
      <c r="AY66" s="5" t="str">
        <f ca="1">IFERROR(__xludf.DUMMYFUNCTION("""COMPUTED_VALUE"""),"Teknologi Pakan")</f>
        <v>Teknologi Pakan</v>
      </c>
      <c r="AZ66" s="5" t="str">
        <f ca="1">IFERROR(__xludf.DUMMYFUNCTION("""COMPUTED_VALUE"""),"Teknologi Pengolahan Daging dan Kulit")</f>
        <v>Teknologi Pengolahan Daging dan Kulit</v>
      </c>
    </row>
    <row r="67" spans="2:52" ht="13.2" x14ac:dyDescent="0.25">
      <c r="B67" s="12" t="s">
        <v>14</v>
      </c>
      <c r="C67" s="13" t="s">
        <v>195</v>
      </c>
      <c r="D67" s="14" t="s">
        <v>133</v>
      </c>
      <c r="E67" s="14">
        <v>1</v>
      </c>
      <c r="F67" s="14" t="s">
        <v>127</v>
      </c>
      <c r="G67" s="13" t="s">
        <v>177</v>
      </c>
      <c r="I67" s="5" t="str">
        <f ca="1">IFERROR(__xludf.DUMMYFUNCTION("transpose(unique( filter(C$3:C$119,B$3:B$119='master data'!E72)))"),"Bahan Pakan dan Formulasi Ransum")</f>
        <v>Bahan Pakan dan Formulasi Ransum</v>
      </c>
      <c r="J67" s="5" t="str">
        <f ca="1">IFERROR(__xludf.DUMMYFUNCTION("""COMPUTED_VALUE"""),"Bioteknologi Reproduksi Ternak")</f>
        <v>Bioteknologi Reproduksi Ternak</v>
      </c>
      <c r="K67" s="5" t="str">
        <f ca="1">IFERROR(__xludf.DUMMYFUNCTION("""COMPUTED_VALUE"""),"Dasar Nutrisi Ternak")</f>
        <v>Dasar Nutrisi Ternak</v>
      </c>
      <c r="L67" s="5" t="str">
        <f ca="1">IFERROR(__xludf.DUMMYFUNCTION("""COMPUTED_VALUE"""),"Dasar Pemuliaan Ternak")</f>
        <v>Dasar Pemuliaan Ternak</v>
      </c>
      <c r="M67" s="5" t="str">
        <f ca="1">IFERROR(__xludf.DUMMYFUNCTION("""COMPUTED_VALUE"""),"Dasar Teknologi Hasil Ternak")</f>
        <v>Dasar Teknologi Hasil Ternak</v>
      </c>
      <c r="N67" s="5" t="str">
        <f ca="1">IFERROR(__xludf.DUMMYFUNCTION("""COMPUTED_VALUE"""),"Farmakologi")</f>
        <v>Farmakologi</v>
      </c>
      <c r="O67" s="5" t="str">
        <f ca="1">IFERROR(__xludf.DUMMYFUNCTION("""COMPUTED_VALUE"""),"Genetika")</f>
        <v>Genetika</v>
      </c>
      <c r="P67" s="5" t="str">
        <f ca="1">IFERROR(__xludf.DUMMYFUNCTION("""COMPUTED_VALUE"""),"Ilmu Kesehatan Ternak")</f>
        <v>Ilmu Kesehatan Ternak</v>
      </c>
      <c r="Q67" s="5" t="str">
        <f ca="1">IFERROR(__xludf.DUMMYFUNCTION("""COMPUTED_VALUE"""),"Ilmu Lingkungan Ternak dan AMDAL")</f>
        <v>Ilmu Lingkungan Ternak dan AMDAL</v>
      </c>
      <c r="R67" s="5" t="str">
        <f ca="1">IFERROR(__xludf.DUMMYFUNCTION("""COMPUTED_VALUE"""),"Inseminator")</f>
        <v>Inseminator</v>
      </c>
      <c r="S67" s="5" t="str">
        <f ca="1">IFERROR(__xludf.DUMMYFUNCTION("""COMPUTED_VALUE"""),"Kebijakan Pembangunan Peternakan")</f>
        <v>Kebijakan Pembangunan Peternakan</v>
      </c>
      <c r="T67" s="5" t="str">
        <f ca="1">IFERROR(__xludf.DUMMYFUNCTION("""COMPUTED_VALUE"""),"Kewirausahaan Lanjut")</f>
        <v>Kewirausahaan Lanjut</v>
      </c>
      <c r="U67" s="5" t="str">
        <f ca="1">IFERROR(__xludf.DUMMYFUNCTION("""COMPUTED_VALUE"""),"Kuliah Lapang II (12D1)")</f>
        <v>Kuliah Lapang II (12D1)</v>
      </c>
      <c r="V67" s="5" t="str">
        <f ca="1">IFERROR(__xludf.DUMMYFUNCTION("""COMPUTED_VALUE"""),"Kuliah Lapang II (12D2)")</f>
        <v>Kuliah Lapang II (12D2)</v>
      </c>
      <c r="W67" s="5" t="str">
        <f ca="1">IFERROR(__xludf.DUMMYFUNCTION("""COMPUTED_VALUE"""),"Kuliah Lapang Pertanian Terpadu (12D1)")</f>
        <v>Kuliah Lapang Pertanian Terpadu (12D1)</v>
      </c>
      <c r="X67" s="5" t="str">
        <f ca="1">IFERROR(__xludf.DUMMYFUNCTION("""COMPUTED_VALUE"""),"Magang Kerja Perusahaan (12D1)")</f>
        <v>Magang Kerja Perusahaan (12D1)</v>
      </c>
      <c r="Y67" s="5" t="str">
        <f ca="1">IFERROR(__xludf.DUMMYFUNCTION("""COMPUTED_VALUE"""),"Magang Kerja Perusahaan (12D2)")</f>
        <v>Magang Kerja Perusahaan (12D2)</v>
      </c>
      <c r="Z67" s="5" t="str">
        <f ca="1">IFERROR(__xludf.DUMMYFUNCTION("""COMPUTED_VALUE"""),"Magang Kerja Perusahaan (12D3)")</f>
        <v>Magang Kerja Perusahaan (12D3)</v>
      </c>
      <c r="AA67" s="5" t="str">
        <f ca="1">IFERROR(__xludf.DUMMYFUNCTION("""COMPUTED_VALUE"""),"Manajemen Ternak Perah")</f>
        <v>Manajemen Ternak Perah</v>
      </c>
      <c r="AB67" s="5" t="str">
        <f ca="1">IFERROR(__xludf.DUMMYFUNCTION("""COMPUTED_VALUE"""),"Manajemen Ternak Potong")</f>
        <v>Manajemen Ternak Potong</v>
      </c>
      <c r="AC67" s="5" t="str">
        <f ca="1">IFERROR(__xludf.DUMMYFUNCTION("""COMPUTED_VALUE"""),"Manajemen Ternak Unggas")</f>
        <v>Manajemen Ternak Unggas</v>
      </c>
      <c r="AD67" s="5" t="str">
        <f ca="1">IFERROR(__xludf.DUMMYFUNCTION("""COMPUTED_VALUE"""),"Mikrobiologi")</f>
        <v>Mikrobiologi</v>
      </c>
      <c r="AE67" s="5" t="str">
        <f ca="1">IFERROR(__xludf.DUMMYFUNCTION("""COMPUTED_VALUE"""),"Nutrisi Ternak Ruminansia")</f>
        <v>Nutrisi Ternak Ruminansia</v>
      </c>
      <c r="AF67" s="5" t="str">
        <f ca="1">IFERROR(__xludf.DUMMYFUNCTION("""COMPUTED_VALUE"""),"Nutrisionis")</f>
        <v>Nutrisionis</v>
      </c>
      <c r="AG67" s="5" t="str">
        <f ca="1">IFERROR(__xludf.DUMMYFUNCTION("""COMPUTED_VALUE"""),"Pemasaran Ternak dan Hasil Ternak")</f>
        <v>Pemasaran Ternak dan Hasil Ternak</v>
      </c>
      <c r="AH67" s="5" t="str">
        <f ca="1">IFERROR(__xludf.DUMMYFUNCTION("""COMPUTED_VALUE"""),"Praktikum Ilmu Kesehatan Ternak")</f>
        <v>Praktikum Ilmu Kesehatan Ternak</v>
      </c>
      <c r="AI67" s="5" t="str">
        <f ca="1">IFERROR(__xludf.DUMMYFUNCTION("""COMPUTED_VALUE"""),"Praktikum Manajemen Ternak Unggas (12D1)")</f>
        <v>Praktikum Manajemen Ternak Unggas (12D1)</v>
      </c>
      <c r="AJ67" s="5" t="str">
        <f ca="1">IFERROR(__xludf.DUMMYFUNCTION("""COMPUTED_VALUE"""),"Praktikum Manajemen Ternak Unggas (12D2)")</f>
        <v>Praktikum Manajemen Ternak Unggas (12D2)</v>
      </c>
      <c r="AK67" s="5" t="str">
        <f ca="1">IFERROR(__xludf.DUMMYFUNCTION("""COMPUTED_VALUE"""),"Praktikum Bahan Pakan dan Formulasi Ransum")</f>
        <v>Praktikum Bahan Pakan dan Formulasi Ransum</v>
      </c>
      <c r="AL67" s="5" t="str">
        <f ca="1">IFERROR(__xludf.DUMMYFUNCTION("""COMPUTED_VALUE"""),"Praktikum Bioteknologi Reproduksi Ternak (12D1)")</f>
        <v>Praktikum Bioteknologi Reproduksi Ternak (12D1)</v>
      </c>
      <c r="AM67" s="5" t="str">
        <f ca="1">IFERROR(__xludf.DUMMYFUNCTION("""COMPUTED_VALUE"""),"Praktikum Bioteknologi Reproduksi Ternak (12D2)")</f>
        <v>Praktikum Bioteknologi Reproduksi Ternak (12D2)</v>
      </c>
      <c r="AN67" s="5" t="str">
        <f ca="1">IFERROR(__xludf.DUMMYFUNCTION("""COMPUTED_VALUE"""),"Praktikum Dasar Nutrisi Ternak (12D1)")</f>
        <v>Praktikum Dasar Nutrisi Ternak (12D1)</v>
      </c>
      <c r="AO67" s="5" t="str">
        <f ca="1">IFERROR(__xludf.DUMMYFUNCTION("""COMPUTED_VALUE"""),"Praktikum Dasar Nutrisi Ternak (12D2)")</f>
        <v>Praktikum Dasar Nutrisi Ternak (12D2)</v>
      </c>
      <c r="AP67" s="5" t="str">
        <f ca="1">IFERROR(__xludf.DUMMYFUNCTION("""COMPUTED_VALUE"""),"Praktikum Manajemen Ternak Perah (12D1)")</f>
        <v>Praktikum Manajemen Ternak Perah (12D1)</v>
      </c>
      <c r="AQ67" s="5" t="str">
        <f ca="1">IFERROR(__xludf.DUMMYFUNCTION("""COMPUTED_VALUE"""),"Praktikum Manajemen Ternak Perah (12D2)")</f>
        <v>Praktikum Manajemen Ternak Perah (12D2)</v>
      </c>
      <c r="AR67" s="5" t="str">
        <f ca="1">IFERROR(__xludf.DUMMYFUNCTION("""COMPUTED_VALUE"""),"Praktikum Manajemen Ternak Potong (12D1)")</f>
        <v>Praktikum Manajemen Ternak Potong (12D1)</v>
      </c>
      <c r="AS67" s="5" t="str">
        <f ca="1">IFERROR(__xludf.DUMMYFUNCTION("""COMPUTED_VALUE"""),"Praktikum Manajemen Ternak Potong(12D2)")</f>
        <v>Praktikum Manajemen Ternak Potong(12D2)</v>
      </c>
      <c r="AT67" s="5" t="str">
        <f ca="1">IFERROR(__xludf.DUMMYFUNCTION("""COMPUTED_VALUE"""),"Praktikum Mikrobiologi (12D1)")</f>
        <v>Praktikum Mikrobiologi (12D1)</v>
      </c>
      <c r="AU67" s="5" t="str">
        <f ca="1">IFERROR(__xludf.DUMMYFUNCTION("""COMPUTED_VALUE"""),"Praktikum Mikrobiologi (12D2)")</f>
        <v>Praktikum Mikrobiologi (12D2)</v>
      </c>
      <c r="AV67" s="5" t="str">
        <f ca="1">IFERROR(__xludf.DUMMYFUNCTION("""COMPUTED_VALUE"""),"Praktikum Teknologi Pengolahan Daging dan Kulit (12D1)")</f>
        <v>Praktikum Teknologi Pengolahan Daging dan Kulit (12D1)</v>
      </c>
      <c r="AW67" s="5" t="str">
        <f ca="1">IFERROR(__xludf.DUMMYFUNCTION("""COMPUTED_VALUE"""),"Praktikum Teknologi Pengolahan Daging dan Kulit (12D2)")</f>
        <v>Praktikum Teknologi Pengolahan Daging dan Kulit (12D2)</v>
      </c>
      <c r="AX67" s="5" t="str">
        <f ca="1">IFERROR(__xludf.DUMMYFUNCTION("""COMPUTED_VALUE"""),"Seminar")</f>
        <v>Seminar</v>
      </c>
      <c r="AY67" s="5" t="str">
        <f ca="1">IFERROR(__xludf.DUMMYFUNCTION("""COMPUTED_VALUE"""),"Teknologi Pakan")</f>
        <v>Teknologi Pakan</v>
      </c>
      <c r="AZ67" s="5" t="str">
        <f ca="1">IFERROR(__xludf.DUMMYFUNCTION("""COMPUTED_VALUE"""),"Teknologi Pengolahan Daging dan Kulit")</f>
        <v>Teknologi Pengolahan Daging dan Kulit</v>
      </c>
    </row>
    <row r="68" spans="2:52" ht="13.2" x14ac:dyDescent="0.25">
      <c r="B68" s="12" t="s">
        <v>14</v>
      </c>
      <c r="C68" s="13" t="s">
        <v>196</v>
      </c>
      <c r="D68" s="14" t="s">
        <v>133</v>
      </c>
      <c r="E68" s="14">
        <v>1</v>
      </c>
      <c r="F68" s="14" t="s">
        <v>127</v>
      </c>
      <c r="G68" s="13" t="s">
        <v>177</v>
      </c>
      <c r="I68" s="5" t="str">
        <f ca="1">IFERROR(__xludf.DUMMYFUNCTION("transpose(unique( filter(C$3:C$119,B$3:B$119='master data'!E73)))"),"Bahan Pakan dan Formulasi Ransum")</f>
        <v>Bahan Pakan dan Formulasi Ransum</v>
      </c>
      <c r="J68" s="5" t="str">
        <f ca="1">IFERROR(__xludf.DUMMYFUNCTION("""COMPUTED_VALUE"""),"Bioteknologi Reproduksi Ternak")</f>
        <v>Bioteknologi Reproduksi Ternak</v>
      </c>
      <c r="K68" s="5" t="str">
        <f ca="1">IFERROR(__xludf.DUMMYFUNCTION("""COMPUTED_VALUE"""),"Dasar Nutrisi Ternak")</f>
        <v>Dasar Nutrisi Ternak</v>
      </c>
      <c r="L68" s="5" t="str">
        <f ca="1">IFERROR(__xludf.DUMMYFUNCTION("""COMPUTED_VALUE"""),"Dasar Pemuliaan Ternak")</f>
        <v>Dasar Pemuliaan Ternak</v>
      </c>
      <c r="M68" s="5" t="str">
        <f ca="1">IFERROR(__xludf.DUMMYFUNCTION("""COMPUTED_VALUE"""),"Dasar Teknologi Hasil Ternak")</f>
        <v>Dasar Teknologi Hasil Ternak</v>
      </c>
      <c r="N68" s="5" t="str">
        <f ca="1">IFERROR(__xludf.DUMMYFUNCTION("""COMPUTED_VALUE"""),"Farmakologi")</f>
        <v>Farmakologi</v>
      </c>
      <c r="O68" s="5" t="str">
        <f ca="1">IFERROR(__xludf.DUMMYFUNCTION("""COMPUTED_VALUE"""),"Genetika")</f>
        <v>Genetika</v>
      </c>
      <c r="P68" s="5" t="str">
        <f ca="1">IFERROR(__xludf.DUMMYFUNCTION("""COMPUTED_VALUE"""),"Ilmu Kesehatan Ternak")</f>
        <v>Ilmu Kesehatan Ternak</v>
      </c>
      <c r="Q68" s="5" t="str">
        <f ca="1">IFERROR(__xludf.DUMMYFUNCTION("""COMPUTED_VALUE"""),"Ilmu Lingkungan Ternak dan AMDAL")</f>
        <v>Ilmu Lingkungan Ternak dan AMDAL</v>
      </c>
      <c r="R68" s="5" t="str">
        <f ca="1">IFERROR(__xludf.DUMMYFUNCTION("""COMPUTED_VALUE"""),"Inseminator")</f>
        <v>Inseminator</v>
      </c>
      <c r="S68" s="5" t="str">
        <f ca="1">IFERROR(__xludf.DUMMYFUNCTION("""COMPUTED_VALUE"""),"Kebijakan Pembangunan Peternakan")</f>
        <v>Kebijakan Pembangunan Peternakan</v>
      </c>
      <c r="T68" s="5" t="str">
        <f ca="1">IFERROR(__xludf.DUMMYFUNCTION("""COMPUTED_VALUE"""),"Kewirausahaan Lanjut")</f>
        <v>Kewirausahaan Lanjut</v>
      </c>
      <c r="U68" s="5" t="str">
        <f ca="1">IFERROR(__xludf.DUMMYFUNCTION("""COMPUTED_VALUE"""),"Kuliah Lapang II (12D1)")</f>
        <v>Kuliah Lapang II (12D1)</v>
      </c>
      <c r="V68" s="5" t="str">
        <f ca="1">IFERROR(__xludf.DUMMYFUNCTION("""COMPUTED_VALUE"""),"Kuliah Lapang II (12D2)")</f>
        <v>Kuliah Lapang II (12D2)</v>
      </c>
      <c r="W68" s="5" t="str">
        <f ca="1">IFERROR(__xludf.DUMMYFUNCTION("""COMPUTED_VALUE"""),"Kuliah Lapang Pertanian Terpadu (12D1)")</f>
        <v>Kuliah Lapang Pertanian Terpadu (12D1)</v>
      </c>
      <c r="X68" s="5" t="str">
        <f ca="1">IFERROR(__xludf.DUMMYFUNCTION("""COMPUTED_VALUE"""),"Magang Kerja Perusahaan (12D1)")</f>
        <v>Magang Kerja Perusahaan (12D1)</v>
      </c>
      <c r="Y68" s="5" t="str">
        <f ca="1">IFERROR(__xludf.DUMMYFUNCTION("""COMPUTED_VALUE"""),"Magang Kerja Perusahaan (12D2)")</f>
        <v>Magang Kerja Perusahaan (12D2)</v>
      </c>
      <c r="Z68" s="5" t="str">
        <f ca="1">IFERROR(__xludf.DUMMYFUNCTION("""COMPUTED_VALUE"""),"Magang Kerja Perusahaan (12D3)")</f>
        <v>Magang Kerja Perusahaan (12D3)</v>
      </c>
      <c r="AA68" s="5" t="str">
        <f ca="1">IFERROR(__xludf.DUMMYFUNCTION("""COMPUTED_VALUE"""),"Manajemen Ternak Perah")</f>
        <v>Manajemen Ternak Perah</v>
      </c>
      <c r="AB68" s="5" t="str">
        <f ca="1">IFERROR(__xludf.DUMMYFUNCTION("""COMPUTED_VALUE"""),"Manajemen Ternak Potong")</f>
        <v>Manajemen Ternak Potong</v>
      </c>
      <c r="AC68" s="5" t="str">
        <f ca="1">IFERROR(__xludf.DUMMYFUNCTION("""COMPUTED_VALUE"""),"Manajemen Ternak Unggas")</f>
        <v>Manajemen Ternak Unggas</v>
      </c>
      <c r="AD68" s="5" t="str">
        <f ca="1">IFERROR(__xludf.DUMMYFUNCTION("""COMPUTED_VALUE"""),"Mikrobiologi")</f>
        <v>Mikrobiologi</v>
      </c>
      <c r="AE68" s="5" t="str">
        <f ca="1">IFERROR(__xludf.DUMMYFUNCTION("""COMPUTED_VALUE"""),"Nutrisi Ternak Ruminansia")</f>
        <v>Nutrisi Ternak Ruminansia</v>
      </c>
      <c r="AF68" s="5" t="str">
        <f ca="1">IFERROR(__xludf.DUMMYFUNCTION("""COMPUTED_VALUE"""),"Nutrisionis")</f>
        <v>Nutrisionis</v>
      </c>
      <c r="AG68" s="5" t="str">
        <f ca="1">IFERROR(__xludf.DUMMYFUNCTION("""COMPUTED_VALUE"""),"Pemasaran Ternak dan Hasil Ternak")</f>
        <v>Pemasaran Ternak dan Hasil Ternak</v>
      </c>
      <c r="AH68" s="5" t="str">
        <f ca="1">IFERROR(__xludf.DUMMYFUNCTION("""COMPUTED_VALUE"""),"Praktikum Ilmu Kesehatan Ternak")</f>
        <v>Praktikum Ilmu Kesehatan Ternak</v>
      </c>
      <c r="AI68" s="5" t="str">
        <f ca="1">IFERROR(__xludf.DUMMYFUNCTION("""COMPUTED_VALUE"""),"Praktikum Manajemen Ternak Unggas (12D1)")</f>
        <v>Praktikum Manajemen Ternak Unggas (12D1)</v>
      </c>
      <c r="AJ68" s="5" t="str">
        <f ca="1">IFERROR(__xludf.DUMMYFUNCTION("""COMPUTED_VALUE"""),"Praktikum Manajemen Ternak Unggas (12D2)")</f>
        <v>Praktikum Manajemen Ternak Unggas (12D2)</v>
      </c>
      <c r="AK68" s="5" t="str">
        <f ca="1">IFERROR(__xludf.DUMMYFUNCTION("""COMPUTED_VALUE"""),"Praktikum Bahan Pakan dan Formulasi Ransum")</f>
        <v>Praktikum Bahan Pakan dan Formulasi Ransum</v>
      </c>
      <c r="AL68" s="5" t="str">
        <f ca="1">IFERROR(__xludf.DUMMYFUNCTION("""COMPUTED_VALUE"""),"Praktikum Bioteknologi Reproduksi Ternak (12D1)")</f>
        <v>Praktikum Bioteknologi Reproduksi Ternak (12D1)</v>
      </c>
      <c r="AM68" s="5" t="str">
        <f ca="1">IFERROR(__xludf.DUMMYFUNCTION("""COMPUTED_VALUE"""),"Praktikum Bioteknologi Reproduksi Ternak (12D2)")</f>
        <v>Praktikum Bioteknologi Reproduksi Ternak (12D2)</v>
      </c>
      <c r="AN68" s="5" t="str">
        <f ca="1">IFERROR(__xludf.DUMMYFUNCTION("""COMPUTED_VALUE"""),"Praktikum Dasar Nutrisi Ternak (12D1)")</f>
        <v>Praktikum Dasar Nutrisi Ternak (12D1)</v>
      </c>
      <c r="AO68" s="5" t="str">
        <f ca="1">IFERROR(__xludf.DUMMYFUNCTION("""COMPUTED_VALUE"""),"Praktikum Dasar Nutrisi Ternak (12D2)")</f>
        <v>Praktikum Dasar Nutrisi Ternak (12D2)</v>
      </c>
      <c r="AP68" s="5" t="str">
        <f ca="1">IFERROR(__xludf.DUMMYFUNCTION("""COMPUTED_VALUE"""),"Praktikum Manajemen Ternak Perah (12D1)")</f>
        <v>Praktikum Manajemen Ternak Perah (12D1)</v>
      </c>
      <c r="AQ68" s="5" t="str">
        <f ca="1">IFERROR(__xludf.DUMMYFUNCTION("""COMPUTED_VALUE"""),"Praktikum Manajemen Ternak Perah (12D2)")</f>
        <v>Praktikum Manajemen Ternak Perah (12D2)</v>
      </c>
      <c r="AR68" s="5" t="str">
        <f ca="1">IFERROR(__xludf.DUMMYFUNCTION("""COMPUTED_VALUE"""),"Praktikum Manajemen Ternak Potong (12D1)")</f>
        <v>Praktikum Manajemen Ternak Potong (12D1)</v>
      </c>
      <c r="AS68" s="5" t="str">
        <f ca="1">IFERROR(__xludf.DUMMYFUNCTION("""COMPUTED_VALUE"""),"Praktikum Manajemen Ternak Potong(12D2)")</f>
        <v>Praktikum Manajemen Ternak Potong(12D2)</v>
      </c>
      <c r="AT68" s="5" t="str">
        <f ca="1">IFERROR(__xludf.DUMMYFUNCTION("""COMPUTED_VALUE"""),"Praktikum Mikrobiologi (12D1)")</f>
        <v>Praktikum Mikrobiologi (12D1)</v>
      </c>
      <c r="AU68" s="5" t="str">
        <f ca="1">IFERROR(__xludf.DUMMYFUNCTION("""COMPUTED_VALUE"""),"Praktikum Mikrobiologi (12D2)")</f>
        <v>Praktikum Mikrobiologi (12D2)</v>
      </c>
      <c r="AV68" s="5" t="str">
        <f ca="1">IFERROR(__xludf.DUMMYFUNCTION("""COMPUTED_VALUE"""),"Praktikum Teknologi Pengolahan Daging dan Kulit (12D1)")</f>
        <v>Praktikum Teknologi Pengolahan Daging dan Kulit (12D1)</v>
      </c>
      <c r="AW68" s="5" t="str">
        <f ca="1">IFERROR(__xludf.DUMMYFUNCTION("""COMPUTED_VALUE"""),"Praktikum Teknologi Pengolahan Daging dan Kulit (12D2)")</f>
        <v>Praktikum Teknologi Pengolahan Daging dan Kulit (12D2)</v>
      </c>
      <c r="AX68" s="5" t="str">
        <f ca="1">IFERROR(__xludf.DUMMYFUNCTION("""COMPUTED_VALUE"""),"Seminar")</f>
        <v>Seminar</v>
      </c>
      <c r="AY68" s="5" t="str">
        <f ca="1">IFERROR(__xludf.DUMMYFUNCTION("""COMPUTED_VALUE"""),"Teknologi Pakan")</f>
        <v>Teknologi Pakan</v>
      </c>
      <c r="AZ68" s="5" t="str">
        <f ca="1">IFERROR(__xludf.DUMMYFUNCTION("""COMPUTED_VALUE"""),"Teknologi Pengolahan Daging dan Kulit")</f>
        <v>Teknologi Pengolahan Daging dan Kulit</v>
      </c>
    </row>
    <row r="69" spans="2:52" ht="13.2" x14ac:dyDescent="0.25">
      <c r="B69" s="12" t="s">
        <v>14</v>
      </c>
      <c r="C69" s="13" t="s">
        <v>197</v>
      </c>
      <c r="D69" s="14" t="s">
        <v>133</v>
      </c>
      <c r="E69" s="14">
        <v>1</v>
      </c>
      <c r="F69" s="14" t="s">
        <v>127</v>
      </c>
      <c r="G69" s="13" t="s">
        <v>181</v>
      </c>
      <c r="I69" s="5" t="str">
        <f ca="1">IFERROR(__xludf.DUMMYFUNCTION("transpose(unique( filter(C$3:C$119,B$3:B$119='master data'!E74)))"),"Bahan Pakan dan Formulasi Ransum")</f>
        <v>Bahan Pakan dan Formulasi Ransum</v>
      </c>
      <c r="J69" s="5" t="str">
        <f ca="1">IFERROR(__xludf.DUMMYFUNCTION("""COMPUTED_VALUE"""),"Bioteknologi Reproduksi Ternak")</f>
        <v>Bioteknologi Reproduksi Ternak</v>
      </c>
      <c r="K69" s="5" t="str">
        <f ca="1">IFERROR(__xludf.DUMMYFUNCTION("""COMPUTED_VALUE"""),"Dasar Nutrisi Ternak")</f>
        <v>Dasar Nutrisi Ternak</v>
      </c>
      <c r="L69" s="5" t="str">
        <f ca="1">IFERROR(__xludf.DUMMYFUNCTION("""COMPUTED_VALUE"""),"Dasar Pemuliaan Ternak")</f>
        <v>Dasar Pemuliaan Ternak</v>
      </c>
      <c r="M69" s="5" t="str">
        <f ca="1">IFERROR(__xludf.DUMMYFUNCTION("""COMPUTED_VALUE"""),"Dasar Teknologi Hasil Ternak")</f>
        <v>Dasar Teknologi Hasil Ternak</v>
      </c>
      <c r="N69" s="5" t="str">
        <f ca="1">IFERROR(__xludf.DUMMYFUNCTION("""COMPUTED_VALUE"""),"Farmakologi")</f>
        <v>Farmakologi</v>
      </c>
      <c r="O69" s="5" t="str">
        <f ca="1">IFERROR(__xludf.DUMMYFUNCTION("""COMPUTED_VALUE"""),"Genetika")</f>
        <v>Genetika</v>
      </c>
      <c r="P69" s="5" t="str">
        <f ca="1">IFERROR(__xludf.DUMMYFUNCTION("""COMPUTED_VALUE"""),"Ilmu Kesehatan Ternak")</f>
        <v>Ilmu Kesehatan Ternak</v>
      </c>
      <c r="Q69" s="5" t="str">
        <f ca="1">IFERROR(__xludf.DUMMYFUNCTION("""COMPUTED_VALUE"""),"Ilmu Lingkungan Ternak dan AMDAL")</f>
        <v>Ilmu Lingkungan Ternak dan AMDAL</v>
      </c>
      <c r="R69" s="5" t="str">
        <f ca="1">IFERROR(__xludf.DUMMYFUNCTION("""COMPUTED_VALUE"""),"Inseminator")</f>
        <v>Inseminator</v>
      </c>
      <c r="S69" s="5" t="str">
        <f ca="1">IFERROR(__xludf.DUMMYFUNCTION("""COMPUTED_VALUE"""),"Kebijakan Pembangunan Peternakan")</f>
        <v>Kebijakan Pembangunan Peternakan</v>
      </c>
      <c r="T69" s="5" t="str">
        <f ca="1">IFERROR(__xludf.DUMMYFUNCTION("""COMPUTED_VALUE"""),"Kewirausahaan Lanjut")</f>
        <v>Kewirausahaan Lanjut</v>
      </c>
      <c r="U69" s="5" t="str">
        <f ca="1">IFERROR(__xludf.DUMMYFUNCTION("""COMPUTED_VALUE"""),"Kuliah Lapang II (12D1)")</f>
        <v>Kuliah Lapang II (12D1)</v>
      </c>
      <c r="V69" s="5" t="str">
        <f ca="1">IFERROR(__xludf.DUMMYFUNCTION("""COMPUTED_VALUE"""),"Kuliah Lapang II (12D2)")</f>
        <v>Kuliah Lapang II (12D2)</v>
      </c>
      <c r="W69" s="5" t="str">
        <f ca="1">IFERROR(__xludf.DUMMYFUNCTION("""COMPUTED_VALUE"""),"Kuliah Lapang Pertanian Terpadu (12D1)")</f>
        <v>Kuliah Lapang Pertanian Terpadu (12D1)</v>
      </c>
      <c r="X69" s="5" t="str">
        <f ca="1">IFERROR(__xludf.DUMMYFUNCTION("""COMPUTED_VALUE"""),"Magang Kerja Perusahaan (12D1)")</f>
        <v>Magang Kerja Perusahaan (12D1)</v>
      </c>
      <c r="Y69" s="5" t="str">
        <f ca="1">IFERROR(__xludf.DUMMYFUNCTION("""COMPUTED_VALUE"""),"Magang Kerja Perusahaan (12D2)")</f>
        <v>Magang Kerja Perusahaan (12D2)</v>
      </c>
      <c r="Z69" s="5" t="str">
        <f ca="1">IFERROR(__xludf.DUMMYFUNCTION("""COMPUTED_VALUE"""),"Magang Kerja Perusahaan (12D3)")</f>
        <v>Magang Kerja Perusahaan (12D3)</v>
      </c>
      <c r="AA69" s="5" t="str">
        <f ca="1">IFERROR(__xludf.DUMMYFUNCTION("""COMPUTED_VALUE"""),"Manajemen Ternak Perah")</f>
        <v>Manajemen Ternak Perah</v>
      </c>
      <c r="AB69" s="5" t="str">
        <f ca="1">IFERROR(__xludf.DUMMYFUNCTION("""COMPUTED_VALUE"""),"Manajemen Ternak Potong")</f>
        <v>Manajemen Ternak Potong</v>
      </c>
      <c r="AC69" s="5" t="str">
        <f ca="1">IFERROR(__xludf.DUMMYFUNCTION("""COMPUTED_VALUE"""),"Manajemen Ternak Unggas")</f>
        <v>Manajemen Ternak Unggas</v>
      </c>
      <c r="AD69" s="5" t="str">
        <f ca="1">IFERROR(__xludf.DUMMYFUNCTION("""COMPUTED_VALUE"""),"Mikrobiologi")</f>
        <v>Mikrobiologi</v>
      </c>
      <c r="AE69" s="5" t="str">
        <f ca="1">IFERROR(__xludf.DUMMYFUNCTION("""COMPUTED_VALUE"""),"Nutrisi Ternak Ruminansia")</f>
        <v>Nutrisi Ternak Ruminansia</v>
      </c>
      <c r="AF69" s="5" t="str">
        <f ca="1">IFERROR(__xludf.DUMMYFUNCTION("""COMPUTED_VALUE"""),"Nutrisionis")</f>
        <v>Nutrisionis</v>
      </c>
      <c r="AG69" s="5" t="str">
        <f ca="1">IFERROR(__xludf.DUMMYFUNCTION("""COMPUTED_VALUE"""),"Pemasaran Ternak dan Hasil Ternak")</f>
        <v>Pemasaran Ternak dan Hasil Ternak</v>
      </c>
      <c r="AH69" s="5" t="str">
        <f ca="1">IFERROR(__xludf.DUMMYFUNCTION("""COMPUTED_VALUE"""),"Praktikum Ilmu Kesehatan Ternak")</f>
        <v>Praktikum Ilmu Kesehatan Ternak</v>
      </c>
      <c r="AI69" s="5" t="str">
        <f ca="1">IFERROR(__xludf.DUMMYFUNCTION("""COMPUTED_VALUE"""),"Praktikum Manajemen Ternak Unggas (12D1)")</f>
        <v>Praktikum Manajemen Ternak Unggas (12D1)</v>
      </c>
      <c r="AJ69" s="5" t="str">
        <f ca="1">IFERROR(__xludf.DUMMYFUNCTION("""COMPUTED_VALUE"""),"Praktikum Manajemen Ternak Unggas (12D2)")</f>
        <v>Praktikum Manajemen Ternak Unggas (12D2)</v>
      </c>
      <c r="AK69" s="5" t="str">
        <f ca="1">IFERROR(__xludf.DUMMYFUNCTION("""COMPUTED_VALUE"""),"Praktikum Bahan Pakan dan Formulasi Ransum")</f>
        <v>Praktikum Bahan Pakan dan Formulasi Ransum</v>
      </c>
      <c r="AL69" s="5" t="str">
        <f ca="1">IFERROR(__xludf.DUMMYFUNCTION("""COMPUTED_VALUE"""),"Praktikum Bioteknologi Reproduksi Ternak (12D1)")</f>
        <v>Praktikum Bioteknologi Reproduksi Ternak (12D1)</v>
      </c>
      <c r="AM69" s="5" t="str">
        <f ca="1">IFERROR(__xludf.DUMMYFUNCTION("""COMPUTED_VALUE"""),"Praktikum Bioteknologi Reproduksi Ternak (12D2)")</f>
        <v>Praktikum Bioteknologi Reproduksi Ternak (12D2)</v>
      </c>
      <c r="AN69" s="5" t="str">
        <f ca="1">IFERROR(__xludf.DUMMYFUNCTION("""COMPUTED_VALUE"""),"Praktikum Dasar Nutrisi Ternak (12D1)")</f>
        <v>Praktikum Dasar Nutrisi Ternak (12D1)</v>
      </c>
      <c r="AO69" s="5" t="str">
        <f ca="1">IFERROR(__xludf.DUMMYFUNCTION("""COMPUTED_VALUE"""),"Praktikum Dasar Nutrisi Ternak (12D2)")</f>
        <v>Praktikum Dasar Nutrisi Ternak (12D2)</v>
      </c>
      <c r="AP69" s="5" t="str">
        <f ca="1">IFERROR(__xludf.DUMMYFUNCTION("""COMPUTED_VALUE"""),"Praktikum Manajemen Ternak Perah (12D1)")</f>
        <v>Praktikum Manajemen Ternak Perah (12D1)</v>
      </c>
      <c r="AQ69" s="5" t="str">
        <f ca="1">IFERROR(__xludf.DUMMYFUNCTION("""COMPUTED_VALUE"""),"Praktikum Manajemen Ternak Perah (12D2)")</f>
        <v>Praktikum Manajemen Ternak Perah (12D2)</v>
      </c>
      <c r="AR69" s="5" t="str">
        <f ca="1">IFERROR(__xludf.DUMMYFUNCTION("""COMPUTED_VALUE"""),"Praktikum Manajemen Ternak Potong (12D1)")</f>
        <v>Praktikum Manajemen Ternak Potong (12D1)</v>
      </c>
      <c r="AS69" s="5" t="str">
        <f ca="1">IFERROR(__xludf.DUMMYFUNCTION("""COMPUTED_VALUE"""),"Praktikum Manajemen Ternak Potong(12D2)")</f>
        <v>Praktikum Manajemen Ternak Potong(12D2)</v>
      </c>
      <c r="AT69" s="5" t="str">
        <f ca="1">IFERROR(__xludf.DUMMYFUNCTION("""COMPUTED_VALUE"""),"Praktikum Mikrobiologi (12D1)")</f>
        <v>Praktikum Mikrobiologi (12D1)</v>
      </c>
      <c r="AU69" s="5" t="str">
        <f ca="1">IFERROR(__xludf.DUMMYFUNCTION("""COMPUTED_VALUE"""),"Praktikum Mikrobiologi (12D2)")</f>
        <v>Praktikum Mikrobiologi (12D2)</v>
      </c>
      <c r="AV69" s="5" t="str">
        <f ca="1">IFERROR(__xludf.DUMMYFUNCTION("""COMPUTED_VALUE"""),"Praktikum Teknologi Pengolahan Daging dan Kulit (12D1)")</f>
        <v>Praktikum Teknologi Pengolahan Daging dan Kulit (12D1)</v>
      </c>
      <c r="AW69" s="5" t="str">
        <f ca="1">IFERROR(__xludf.DUMMYFUNCTION("""COMPUTED_VALUE"""),"Praktikum Teknologi Pengolahan Daging dan Kulit (12D2)")</f>
        <v>Praktikum Teknologi Pengolahan Daging dan Kulit (12D2)</v>
      </c>
      <c r="AX69" s="5" t="str">
        <f ca="1">IFERROR(__xludf.DUMMYFUNCTION("""COMPUTED_VALUE"""),"Seminar")</f>
        <v>Seminar</v>
      </c>
      <c r="AY69" s="5" t="str">
        <f ca="1">IFERROR(__xludf.DUMMYFUNCTION("""COMPUTED_VALUE"""),"Teknologi Pakan")</f>
        <v>Teknologi Pakan</v>
      </c>
      <c r="AZ69" s="5" t="str">
        <f ca="1">IFERROR(__xludf.DUMMYFUNCTION("""COMPUTED_VALUE"""),"Teknologi Pengolahan Daging dan Kulit")</f>
        <v>Teknologi Pengolahan Daging dan Kulit</v>
      </c>
    </row>
    <row r="70" spans="2:52" ht="13.2" x14ac:dyDescent="0.25">
      <c r="B70" s="12" t="s">
        <v>14</v>
      </c>
      <c r="C70" s="13" t="s">
        <v>93</v>
      </c>
      <c r="D70" s="14" t="s">
        <v>133</v>
      </c>
      <c r="E70" s="14">
        <v>1</v>
      </c>
      <c r="F70" s="14" t="s">
        <v>127</v>
      </c>
      <c r="G70" s="13" t="s">
        <v>181</v>
      </c>
      <c r="I70" s="5" t="str">
        <f ca="1">IFERROR(__xludf.DUMMYFUNCTION("transpose(unique( filter(C$3:C$119,B$3:B$119='master data'!E75)))"),"Bahan Pakan dan Formulasi Ransum")</f>
        <v>Bahan Pakan dan Formulasi Ransum</v>
      </c>
      <c r="J70" s="5" t="str">
        <f ca="1">IFERROR(__xludf.DUMMYFUNCTION("""COMPUTED_VALUE"""),"Bioteknologi Reproduksi Ternak")</f>
        <v>Bioteknologi Reproduksi Ternak</v>
      </c>
      <c r="K70" s="5" t="str">
        <f ca="1">IFERROR(__xludf.DUMMYFUNCTION("""COMPUTED_VALUE"""),"Dasar Nutrisi Ternak")</f>
        <v>Dasar Nutrisi Ternak</v>
      </c>
      <c r="L70" s="5" t="str">
        <f ca="1">IFERROR(__xludf.DUMMYFUNCTION("""COMPUTED_VALUE"""),"Dasar Pemuliaan Ternak")</f>
        <v>Dasar Pemuliaan Ternak</v>
      </c>
      <c r="M70" s="5" t="str">
        <f ca="1">IFERROR(__xludf.DUMMYFUNCTION("""COMPUTED_VALUE"""),"Dasar Teknologi Hasil Ternak")</f>
        <v>Dasar Teknologi Hasil Ternak</v>
      </c>
      <c r="N70" s="5" t="str">
        <f ca="1">IFERROR(__xludf.DUMMYFUNCTION("""COMPUTED_VALUE"""),"Farmakologi")</f>
        <v>Farmakologi</v>
      </c>
      <c r="O70" s="5" t="str">
        <f ca="1">IFERROR(__xludf.DUMMYFUNCTION("""COMPUTED_VALUE"""),"Genetika")</f>
        <v>Genetika</v>
      </c>
      <c r="P70" s="5" t="str">
        <f ca="1">IFERROR(__xludf.DUMMYFUNCTION("""COMPUTED_VALUE"""),"Ilmu Kesehatan Ternak")</f>
        <v>Ilmu Kesehatan Ternak</v>
      </c>
      <c r="Q70" s="5" t="str">
        <f ca="1">IFERROR(__xludf.DUMMYFUNCTION("""COMPUTED_VALUE"""),"Ilmu Lingkungan Ternak dan AMDAL")</f>
        <v>Ilmu Lingkungan Ternak dan AMDAL</v>
      </c>
      <c r="R70" s="5" t="str">
        <f ca="1">IFERROR(__xludf.DUMMYFUNCTION("""COMPUTED_VALUE"""),"Inseminator")</f>
        <v>Inseminator</v>
      </c>
      <c r="S70" s="5" t="str">
        <f ca="1">IFERROR(__xludf.DUMMYFUNCTION("""COMPUTED_VALUE"""),"Kebijakan Pembangunan Peternakan")</f>
        <v>Kebijakan Pembangunan Peternakan</v>
      </c>
      <c r="T70" s="5" t="str">
        <f ca="1">IFERROR(__xludf.DUMMYFUNCTION("""COMPUTED_VALUE"""),"Kewirausahaan Lanjut")</f>
        <v>Kewirausahaan Lanjut</v>
      </c>
      <c r="U70" s="5" t="str">
        <f ca="1">IFERROR(__xludf.DUMMYFUNCTION("""COMPUTED_VALUE"""),"Kuliah Lapang II (12D1)")</f>
        <v>Kuliah Lapang II (12D1)</v>
      </c>
      <c r="V70" s="5" t="str">
        <f ca="1">IFERROR(__xludf.DUMMYFUNCTION("""COMPUTED_VALUE"""),"Kuliah Lapang II (12D2)")</f>
        <v>Kuliah Lapang II (12D2)</v>
      </c>
      <c r="W70" s="5" t="str">
        <f ca="1">IFERROR(__xludf.DUMMYFUNCTION("""COMPUTED_VALUE"""),"Kuliah Lapang Pertanian Terpadu (12D1)")</f>
        <v>Kuliah Lapang Pertanian Terpadu (12D1)</v>
      </c>
      <c r="X70" s="5" t="str">
        <f ca="1">IFERROR(__xludf.DUMMYFUNCTION("""COMPUTED_VALUE"""),"Magang Kerja Perusahaan (12D1)")</f>
        <v>Magang Kerja Perusahaan (12D1)</v>
      </c>
      <c r="Y70" s="5" t="str">
        <f ca="1">IFERROR(__xludf.DUMMYFUNCTION("""COMPUTED_VALUE"""),"Magang Kerja Perusahaan (12D2)")</f>
        <v>Magang Kerja Perusahaan (12D2)</v>
      </c>
      <c r="Z70" s="5" t="str">
        <f ca="1">IFERROR(__xludf.DUMMYFUNCTION("""COMPUTED_VALUE"""),"Magang Kerja Perusahaan (12D3)")</f>
        <v>Magang Kerja Perusahaan (12D3)</v>
      </c>
      <c r="AA70" s="5" t="str">
        <f ca="1">IFERROR(__xludf.DUMMYFUNCTION("""COMPUTED_VALUE"""),"Manajemen Ternak Perah")</f>
        <v>Manajemen Ternak Perah</v>
      </c>
      <c r="AB70" s="5" t="str">
        <f ca="1">IFERROR(__xludf.DUMMYFUNCTION("""COMPUTED_VALUE"""),"Manajemen Ternak Potong")</f>
        <v>Manajemen Ternak Potong</v>
      </c>
      <c r="AC70" s="5" t="str">
        <f ca="1">IFERROR(__xludf.DUMMYFUNCTION("""COMPUTED_VALUE"""),"Manajemen Ternak Unggas")</f>
        <v>Manajemen Ternak Unggas</v>
      </c>
      <c r="AD70" s="5" t="str">
        <f ca="1">IFERROR(__xludf.DUMMYFUNCTION("""COMPUTED_VALUE"""),"Mikrobiologi")</f>
        <v>Mikrobiologi</v>
      </c>
      <c r="AE70" s="5" t="str">
        <f ca="1">IFERROR(__xludf.DUMMYFUNCTION("""COMPUTED_VALUE"""),"Nutrisi Ternak Ruminansia")</f>
        <v>Nutrisi Ternak Ruminansia</v>
      </c>
      <c r="AF70" s="5" t="str">
        <f ca="1">IFERROR(__xludf.DUMMYFUNCTION("""COMPUTED_VALUE"""),"Nutrisionis")</f>
        <v>Nutrisionis</v>
      </c>
      <c r="AG70" s="5" t="str">
        <f ca="1">IFERROR(__xludf.DUMMYFUNCTION("""COMPUTED_VALUE"""),"Pemasaran Ternak dan Hasil Ternak")</f>
        <v>Pemasaran Ternak dan Hasil Ternak</v>
      </c>
      <c r="AH70" s="5" t="str">
        <f ca="1">IFERROR(__xludf.DUMMYFUNCTION("""COMPUTED_VALUE"""),"Praktikum Ilmu Kesehatan Ternak")</f>
        <v>Praktikum Ilmu Kesehatan Ternak</v>
      </c>
      <c r="AI70" s="5" t="str">
        <f ca="1">IFERROR(__xludf.DUMMYFUNCTION("""COMPUTED_VALUE"""),"Praktikum Manajemen Ternak Unggas (12D1)")</f>
        <v>Praktikum Manajemen Ternak Unggas (12D1)</v>
      </c>
      <c r="AJ70" s="5" t="str">
        <f ca="1">IFERROR(__xludf.DUMMYFUNCTION("""COMPUTED_VALUE"""),"Praktikum Manajemen Ternak Unggas (12D2)")</f>
        <v>Praktikum Manajemen Ternak Unggas (12D2)</v>
      </c>
      <c r="AK70" s="5" t="str">
        <f ca="1">IFERROR(__xludf.DUMMYFUNCTION("""COMPUTED_VALUE"""),"Praktikum Bahan Pakan dan Formulasi Ransum")</f>
        <v>Praktikum Bahan Pakan dan Formulasi Ransum</v>
      </c>
      <c r="AL70" s="5" t="str">
        <f ca="1">IFERROR(__xludf.DUMMYFUNCTION("""COMPUTED_VALUE"""),"Praktikum Bioteknologi Reproduksi Ternak (12D1)")</f>
        <v>Praktikum Bioteknologi Reproduksi Ternak (12D1)</v>
      </c>
      <c r="AM70" s="5" t="str">
        <f ca="1">IFERROR(__xludf.DUMMYFUNCTION("""COMPUTED_VALUE"""),"Praktikum Bioteknologi Reproduksi Ternak (12D2)")</f>
        <v>Praktikum Bioteknologi Reproduksi Ternak (12D2)</v>
      </c>
      <c r="AN70" s="5" t="str">
        <f ca="1">IFERROR(__xludf.DUMMYFUNCTION("""COMPUTED_VALUE"""),"Praktikum Dasar Nutrisi Ternak (12D1)")</f>
        <v>Praktikum Dasar Nutrisi Ternak (12D1)</v>
      </c>
      <c r="AO70" s="5" t="str">
        <f ca="1">IFERROR(__xludf.DUMMYFUNCTION("""COMPUTED_VALUE"""),"Praktikum Dasar Nutrisi Ternak (12D2)")</f>
        <v>Praktikum Dasar Nutrisi Ternak (12D2)</v>
      </c>
      <c r="AP70" s="5" t="str">
        <f ca="1">IFERROR(__xludf.DUMMYFUNCTION("""COMPUTED_VALUE"""),"Praktikum Manajemen Ternak Perah (12D1)")</f>
        <v>Praktikum Manajemen Ternak Perah (12D1)</v>
      </c>
      <c r="AQ70" s="5" t="str">
        <f ca="1">IFERROR(__xludf.DUMMYFUNCTION("""COMPUTED_VALUE"""),"Praktikum Manajemen Ternak Perah (12D2)")</f>
        <v>Praktikum Manajemen Ternak Perah (12D2)</v>
      </c>
      <c r="AR70" s="5" t="str">
        <f ca="1">IFERROR(__xludf.DUMMYFUNCTION("""COMPUTED_VALUE"""),"Praktikum Manajemen Ternak Potong (12D1)")</f>
        <v>Praktikum Manajemen Ternak Potong (12D1)</v>
      </c>
      <c r="AS70" s="5" t="str">
        <f ca="1">IFERROR(__xludf.DUMMYFUNCTION("""COMPUTED_VALUE"""),"Praktikum Manajemen Ternak Potong(12D2)")</f>
        <v>Praktikum Manajemen Ternak Potong(12D2)</v>
      </c>
      <c r="AT70" s="5" t="str">
        <f ca="1">IFERROR(__xludf.DUMMYFUNCTION("""COMPUTED_VALUE"""),"Praktikum Mikrobiologi (12D1)")</f>
        <v>Praktikum Mikrobiologi (12D1)</v>
      </c>
      <c r="AU70" s="5" t="str">
        <f ca="1">IFERROR(__xludf.DUMMYFUNCTION("""COMPUTED_VALUE"""),"Praktikum Mikrobiologi (12D2)")</f>
        <v>Praktikum Mikrobiologi (12D2)</v>
      </c>
      <c r="AV70" s="5" t="str">
        <f ca="1">IFERROR(__xludf.DUMMYFUNCTION("""COMPUTED_VALUE"""),"Praktikum Teknologi Pengolahan Daging dan Kulit (12D1)")</f>
        <v>Praktikum Teknologi Pengolahan Daging dan Kulit (12D1)</v>
      </c>
      <c r="AW70" s="5" t="str">
        <f ca="1">IFERROR(__xludf.DUMMYFUNCTION("""COMPUTED_VALUE"""),"Praktikum Teknologi Pengolahan Daging dan Kulit (12D2)")</f>
        <v>Praktikum Teknologi Pengolahan Daging dan Kulit (12D2)</v>
      </c>
      <c r="AX70" s="5" t="str">
        <f ca="1">IFERROR(__xludf.DUMMYFUNCTION("""COMPUTED_VALUE"""),"Seminar")</f>
        <v>Seminar</v>
      </c>
      <c r="AY70" s="5" t="str">
        <f ca="1">IFERROR(__xludf.DUMMYFUNCTION("""COMPUTED_VALUE"""),"Teknologi Pakan")</f>
        <v>Teknologi Pakan</v>
      </c>
      <c r="AZ70" s="5" t="str">
        <f ca="1">IFERROR(__xludf.DUMMYFUNCTION("""COMPUTED_VALUE"""),"Teknologi Pengolahan Daging dan Kulit")</f>
        <v>Teknologi Pengolahan Daging dan Kulit</v>
      </c>
    </row>
    <row r="71" spans="2:52" ht="13.2" x14ac:dyDescent="0.25">
      <c r="B71" s="12" t="s">
        <v>14</v>
      </c>
      <c r="C71" s="13" t="s">
        <v>50</v>
      </c>
      <c r="D71" s="14" t="s">
        <v>130</v>
      </c>
      <c r="E71" s="14">
        <v>1</v>
      </c>
      <c r="F71" s="14" t="s">
        <v>127</v>
      </c>
      <c r="G71" s="13" t="s">
        <v>174</v>
      </c>
      <c r="I71" s="5" t="str">
        <f ca="1">IFERROR(__xludf.DUMMYFUNCTION("transpose(unique( filter(C$3:C$119,B$3:B$119='master data'!E76)))"),"Bahan Pakan dan Formulasi Ransum")</f>
        <v>Bahan Pakan dan Formulasi Ransum</v>
      </c>
      <c r="J71" s="5" t="str">
        <f ca="1">IFERROR(__xludf.DUMMYFUNCTION("""COMPUTED_VALUE"""),"Bioteknologi Reproduksi Ternak")</f>
        <v>Bioteknologi Reproduksi Ternak</v>
      </c>
      <c r="K71" s="5" t="str">
        <f ca="1">IFERROR(__xludf.DUMMYFUNCTION("""COMPUTED_VALUE"""),"Dasar Nutrisi Ternak")</f>
        <v>Dasar Nutrisi Ternak</v>
      </c>
      <c r="L71" s="5" t="str">
        <f ca="1">IFERROR(__xludf.DUMMYFUNCTION("""COMPUTED_VALUE"""),"Dasar Pemuliaan Ternak")</f>
        <v>Dasar Pemuliaan Ternak</v>
      </c>
      <c r="M71" s="5" t="str">
        <f ca="1">IFERROR(__xludf.DUMMYFUNCTION("""COMPUTED_VALUE"""),"Dasar Teknologi Hasil Ternak")</f>
        <v>Dasar Teknologi Hasil Ternak</v>
      </c>
      <c r="N71" s="5" t="str">
        <f ca="1">IFERROR(__xludf.DUMMYFUNCTION("""COMPUTED_VALUE"""),"Farmakologi")</f>
        <v>Farmakologi</v>
      </c>
      <c r="O71" s="5" t="str">
        <f ca="1">IFERROR(__xludf.DUMMYFUNCTION("""COMPUTED_VALUE"""),"Genetika")</f>
        <v>Genetika</v>
      </c>
      <c r="P71" s="5" t="str">
        <f ca="1">IFERROR(__xludf.DUMMYFUNCTION("""COMPUTED_VALUE"""),"Ilmu Kesehatan Ternak")</f>
        <v>Ilmu Kesehatan Ternak</v>
      </c>
      <c r="Q71" s="5" t="str">
        <f ca="1">IFERROR(__xludf.DUMMYFUNCTION("""COMPUTED_VALUE"""),"Ilmu Lingkungan Ternak dan AMDAL")</f>
        <v>Ilmu Lingkungan Ternak dan AMDAL</v>
      </c>
      <c r="R71" s="5" t="str">
        <f ca="1">IFERROR(__xludf.DUMMYFUNCTION("""COMPUTED_VALUE"""),"Inseminator")</f>
        <v>Inseminator</v>
      </c>
      <c r="S71" s="5" t="str">
        <f ca="1">IFERROR(__xludf.DUMMYFUNCTION("""COMPUTED_VALUE"""),"Kebijakan Pembangunan Peternakan")</f>
        <v>Kebijakan Pembangunan Peternakan</v>
      </c>
      <c r="T71" s="5" t="str">
        <f ca="1">IFERROR(__xludf.DUMMYFUNCTION("""COMPUTED_VALUE"""),"Kewirausahaan Lanjut")</f>
        <v>Kewirausahaan Lanjut</v>
      </c>
      <c r="U71" s="5" t="str">
        <f ca="1">IFERROR(__xludf.DUMMYFUNCTION("""COMPUTED_VALUE"""),"Kuliah Lapang II (12D1)")</f>
        <v>Kuliah Lapang II (12D1)</v>
      </c>
      <c r="V71" s="5" t="str">
        <f ca="1">IFERROR(__xludf.DUMMYFUNCTION("""COMPUTED_VALUE"""),"Kuliah Lapang II (12D2)")</f>
        <v>Kuliah Lapang II (12D2)</v>
      </c>
      <c r="W71" s="5" t="str">
        <f ca="1">IFERROR(__xludf.DUMMYFUNCTION("""COMPUTED_VALUE"""),"Kuliah Lapang Pertanian Terpadu (12D1)")</f>
        <v>Kuliah Lapang Pertanian Terpadu (12D1)</v>
      </c>
      <c r="X71" s="5" t="str">
        <f ca="1">IFERROR(__xludf.DUMMYFUNCTION("""COMPUTED_VALUE"""),"Magang Kerja Perusahaan (12D1)")</f>
        <v>Magang Kerja Perusahaan (12D1)</v>
      </c>
      <c r="Y71" s="5" t="str">
        <f ca="1">IFERROR(__xludf.DUMMYFUNCTION("""COMPUTED_VALUE"""),"Magang Kerja Perusahaan (12D2)")</f>
        <v>Magang Kerja Perusahaan (12D2)</v>
      </c>
      <c r="Z71" s="5" t="str">
        <f ca="1">IFERROR(__xludf.DUMMYFUNCTION("""COMPUTED_VALUE"""),"Magang Kerja Perusahaan (12D3)")</f>
        <v>Magang Kerja Perusahaan (12D3)</v>
      </c>
      <c r="AA71" s="5" t="str">
        <f ca="1">IFERROR(__xludf.DUMMYFUNCTION("""COMPUTED_VALUE"""),"Manajemen Ternak Perah")</f>
        <v>Manajemen Ternak Perah</v>
      </c>
      <c r="AB71" s="5" t="str">
        <f ca="1">IFERROR(__xludf.DUMMYFUNCTION("""COMPUTED_VALUE"""),"Manajemen Ternak Potong")</f>
        <v>Manajemen Ternak Potong</v>
      </c>
      <c r="AC71" s="5" t="str">
        <f ca="1">IFERROR(__xludf.DUMMYFUNCTION("""COMPUTED_VALUE"""),"Manajemen Ternak Unggas")</f>
        <v>Manajemen Ternak Unggas</v>
      </c>
      <c r="AD71" s="5" t="str">
        <f ca="1">IFERROR(__xludf.DUMMYFUNCTION("""COMPUTED_VALUE"""),"Mikrobiologi")</f>
        <v>Mikrobiologi</v>
      </c>
      <c r="AE71" s="5" t="str">
        <f ca="1">IFERROR(__xludf.DUMMYFUNCTION("""COMPUTED_VALUE"""),"Nutrisi Ternak Ruminansia")</f>
        <v>Nutrisi Ternak Ruminansia</v>
      </c>
      <c r="AF71" s="5" t="str">
        <f ca="1">IFERROR(__xludf.DUMMYFUNCTION("""COMPUTED_VALUE"""),"Nutrisionis")</f>
        <v>Nutrisionis</v>
      </c>
      <c r="AG71" s="5" t="str">
        <f ca="1">IFERROR(__xludf.DUMMYFUNCTION("""COMPUTED_VALUE"""),"Pemasaran Ternak dan Hasil Ternak")</f>
        <v>Pemasaran Ternak dan Hasil Ternak</v>
      </c>
      <c r="AH71" s="5" t="str">
        <f ca="1">IFERROR(__xludf.DUMMYFUNCTION("""COMPUTED_VALUE"""),"Praktikum Ilmu Kesehatan Ternak")</f>
        <v>Praktikum Ilmu Kesehatan Ternak</v>
      </c>
      <c r="AI71" s="5" t="str">
        <f ca="1">IFERROR(__xludf.DUMMYFUNCTION("""COMPUTED_VALUE"""),"Praktikum Manajemen Ternak Unggas (12D1)")</f>
        <v>Praktikum Manajemen Ternak Unggas (12D1)</v>
      </c>
      <c r="AJ71" s="5" t="str">
        <f ca="1">IFERROR(__xludf.DUMMYFUNCTION("""COMPUTED_VALUE"""),"Praktikum Manajemen Ternak Unggas (12D2)")</f>
        <v>Praktikum Manajemen Ternak Unggas (12D2)</v>
      </c>
      <c r="AK71" s="5" t="str">
        <f ca="1">IFERROR(__xludf.DUMMYFUNCTION("""COMPUTED_VALUE"""),"Praktikum Bahan Pakan dan Formulasi Ransum")</f>
        <v>Praktikum Bahan Pakan dan Formulasi Ransum</v>
      </c>
      <c r="AL71" s="5" t="str">
        <f ca="1">IFERROR(__xludf.DUMMYFUNCTION("""COMPUTED_VALUE"""),"Praktikum Bioteknologi Reproduksi Ternak (12D1)")</f>
        <v>Praktikum Bioteknologi Reproduksi Ternak (12D1)</v>
      </c>
      <c r="AM71" s="5" t="str">
        <f ca="1">IFERROR(__xludf.DUMMYFUNCTION("""COMPUTED_VALUE"""),"Praktikum Bioteknologi Reproduksi Ternak (12D2)")</f>
        <v>Praktikum Bioteknologi Reproduksi Ternak (12D2)</v>
      </c>
      <c r="AN71" s="5" t="str">
        <f ca="1">IFERROR(__xludf.DUMMYFUNCTION("""COMPUTED_VALUE"""),"Praktikum Dasar Nutrisi Ternak (12D1)")</f>
        <v>Praktikum Dasar Nutrisi Ternak (12D1)</v>
      </c>
      <c r="AO71" s="5" t="str">
        <f ca="1">IFERROR(__xludf.DUMMYFUNCTION("""COMPUTED_VALUE"""),"Praktikum Dasar Nutrisi Ternak (12D2)")</f>
        <v>Praktikum Dasar Nutrisi Ternak (12D2)</v>
      </c>
      <c r="AP71" s="5" t="str">
        <f ca="1">IFERROR(__xludf.DUMMYFUNCTION("""COMPUTED_VALUE"""),"Praktikum Manajemen Ternak Perah (12D1)")</f>
        <v>Praktikum Manajemen Ternak Perah (12D1)</v>
      </c>
      <c r="AQ71" s="5" t="str">
        <f ca="1">IFERROR(__xludf.DUMMYFUNCTION("""COMPUTED_VALUE"""),"Praktikum Manajemen Ternak Perah (12D2)")</f>
        <v>Praktikum Manajemen Ternak Perah (12D2)</v>
      </c>
      <c r="AR71" s="5" t="str">
        <f ca="1">IFERROR(__xludf.DUMMYFUNCTION("""COMPUTED_VALUE"""),"Praktikum Manajemen Ternak Potong (12D1)")</f>
        <v>Praktikum Manajemen Ternak Potong (12D1)</v>
      </c>
      <c r="AS71" s="5" t="str">
        <f ca="1">IFERROR(__xludf.DUMMYFUNCTION("""COMPUTED_VALUE"""),"Praktikum Manajemen Ternak Potong(12D2)")</f>
        <v>Praktikum Manajemen Ternak Potong(12D2)</v>
      </c>
      <c r="AT71" s="5" t="str">
        <f ca="1">IFERROR(__xludf.DUMMYFUNCTION("""COMPUTED_VALUE"""),"Praktikum Mikrobiologi (12D1)")</f>
        <v>Praktikum Mikrobiologi (12D1)</v>
      </c>
      <c r="AU71" s="5" t="str">
        <f ca="1">IFERROR(__xludf.DUMMYFUNCTION("""COMPUTED_VALUE"""),"Praktikum Mikrobiologi (12D2)")</f>
        <v>Praktikum Mikrobiologi (12D2)</v>
      </c>
      <c r="AV71" s="5" t="str">
        <f ca="1">IFERROR(__xludf.DUMMYFUNCTION("""COMPUTED_VALUE"""),"Praktikum Teknologi Pengolahan Daging dan Kulit (12D1)")</f>
        <v>Praktikum Teknologi Pengolahan Daging dan Kulit (12D1)</v>
      </c>
      <c r="AW71" s="5" t="str">
        <f ca="1">IFERROR(__xludf.DUMMYFUNCTION("""COMPUTED_VALUE"""),"Praktikum Teknologi Pengolahan Daging dan Kulit (12D2)")</f>
        <v>Praktikum Teknologi Pengolahan Daging dan Kulit (12D2)</v>
      </c>
      <c r="AX71" s="5" t="str">
        <f ca="1">IFERROR(__xludf.DUMMYFUNCTION("""COMPUTED_VALUE"""),"Seminar")</f>
        <v>Seminar</v>
      </c>
      <c r="AY71" s="5" t="str">
        <f ca="1">IFERROR(__xludf.DUMMYFUNCTION("""COMPUTED_VALUE"""),"Teknologi Pakan")</f>
        <v>Teknologi Pakan</v>
      </c>
      <c r="AZ71" s="5" t="str">
        <f ca="1">IFERROR(__xludf.DUMMYFUNCTION("""COMPUTED_VALUE"""),"Teknologi Pengolahan Daging dan Kulit")</f>
        <v>Teknologi Pengolahan Daging dan Kulit</v>
      </c>
    </row>
    <row r="72" spans="2:52" ht="13.2" x14ac:dyDescent="0.25">
      <c r="B72" s="12" t="s">
        <v>14</v>
      </c>
      <c r="C72" s="13" t="s">
        <v>52</v>
      </c>
      <c r="D72" s="14" t="s">
        <v>130</v>
      </c>
      <c r="E72" s="14">
        <v>1</v>
      </c>
      <c r="F72" s="14" t="s">
        <v>127</v>
      </c>
      <c r="G72" s="13" t="s">
        <v>174</v>
      </c>
      <c r="I72" s="5" t="str">
        <f ca="1">IFERROR(__xludf.DUMMYFUNCTION("transpose(unique( filter(C$3:C$119,B$3:B$119='master data'!E77)))"),"Bahan Pakan dan Formulasi Ransum")</f>
        <v>Bahan Pakan dan Formulasi Ransum</v>
      </c>
      <c r="J72" s="5" t="str">
        <f ca="1">IFERROR(__xludf.DUMMYFUNCTION("""COMPUTED_VALUE"""),"Bioteknologi Reproduksi Ternak")</f>
        <v>Bioteknologi Reproduksi Ternak</v>
      </c>
      <c r="K72" s="5" t="str">
        <f ca="1">IFERROR(__xludf.DUMMYFUNCTION("""COMPUTED_VALUE"""),"Dasar Nutrisi Ternak")</f>
        <v>Dasar Nutrisi Ternak</v>
      </c>
      <c r="L72" s="5" t="str">
        <f ca="1">IFERROR(__xludf.DUMMYFUNCTION("""COMPUTED_VALUE"""),"Dasar Pemuliaan Ternak")</f>
        <v>Dasar Pemuliaan Ternak</v>
      </c>
      <c r="M72" s="5" t="str">
        <f ca="1">IFERROR(__xludf.DUMMYFUNCTION("""COMPUTED_VALUE"""),"Dasar Teknologi Hasil Ternak")</f>
        <v>Dasar Teknologi Hasil Ternak</v>
      </c>
      <c r="N72" s="5" t="str">
        <f ca="1">IFERROR(__xludf.DUMMYFUNCTION("""COMPUTED_VALUE"""),"Farmakologi")</f>
        <v>Farmakologi</v>
      </c>
      <c r="O72" s="5" t="str">
        <f ca="1">IFERROR(__xludf.DUMMYFUNCTION("""COMPUTED_VALUE"""),"Genetika")</f>
        <v>Genetika</v>
      </c>
      <c r="P72" s="5" t="str">
        <f ca="1">IFERROR(__xludf.DUMMYFUNCTION("""COMPUTED_VALUE"""),"Ilmu Kesehatan Ternak")</f>
        <v>Ilmu Kesehatan Ternak</v>
      </c>
      <c r="Q72" s="5" t="str">
        <f ca="1">IFERROR(__xludf.DUMMYFUNCTION("""COMPUTED_VALUE"""),"Ilmu Lingkungan Ternak dan AMDAL")</f>
        <v>Ilmu Lingkungan Ternak dan AMDAL</v>
      </c>
      <c r="R72" s="5" t="str">
        <f ca="1">IFERROR(__xludf.DUMMYFUNCTION("""COMPUTED_VALUE"""),"Inseminator")</f>
        <v>Inseminator</v>
      </c>
      <c r="S72" s="5" t="str">
        <f ca="1">IFERROR(__xludf.DUMMYFUNCTION("""COMPUTED_VALUE"""),"Kebijakan Pembangunan Peternakan")</f>
        <v>Kebijakan Pembangunan Peternakan</v>
      </c>
      <c r="T72" s="5" t="str">
        <f ca="1">IFERROR(__xludf.DUMMYFUNCTION("""COMPUTED_VALUE"""),"Kewirausahaan Lanjut")</f>
        <v>Kewirausahaan Lanjut</v>
      </c>
      <c r="U72" s="5" t="str">
        <f ca="1">IFERROR(__xludf.DUMMYFUNCTION("""COMPUTED_VALUE"""),"Kuliah Lapang II (12D1)")</f>
        <v>Kuliah Lapang II (12D1)</v>
      </c>
      <c r="V72" s="5" t="str">
        <f ca="1">IFERROR(__xludf.DUMMYFUNCTION("""COMPUTED_VALUE"""),"Kuliah Lapang II (12D2)")</f>
        <v>Kuliah Lapang II (12D2)</v>
      </c>
      <c r="W72" s="5" t="str">
        <f ca="1">IFERROR(__xludf.DUMMYFUNCTION("""COMPUTED_VALUE"""),"Kuliah Lapang Pertanian Terpadu (12D1)")</f>
        <v>Kuliah Lapang Pertanian Terpadu (12D1)</v>
      </c>
      <c r="X72" s="5" t="str">
        <f ca="1">IFERROR(__xludf.DUMMYFUNCTION("""COMPUTED_VALUE"""),"Magang Kerja Perusahaan (12D1)")</f>
        <v>Magang Kerja Perusahaan (12D1)</v>
      </c>
      <c r="Y72" s="5" t="str">
        <f ca="1">IFERROR(__xludf.DUMMYFUNCTION("""COMPUTED_VALUE"""),"Magang Kerja Perusahaan (12D2)")</f>
        <v>Magang Kerja Perusahaan (12D2)</v>
      </c>
      <c r="Z72" s="5" t="str">
        <f ca="1">IFERROR(__xludf.DUMMYFUNCTION("""COMPUTED_VALUE"""),"Magang Kerja Perusahaan (12D3)")</f>
        <v>Magang Kerja Perusahaan (12D3)</v>
      </c>
      <c r="AA72" s="5" t="str">
        <f ca="1">IFERROR(__xludf.DUMMYFUNCTION("""COMPUTED_VALUE"""),"Manajemen Ternak Perah")</f>
        <v>Manajemen Ternak Perah</v>
      </c>
      <c r="AB72" s="5" t="str">
        <f ca="1">IFERROR(__xludf.DUMMYFUNCTION("""COMPUTED_VALUE"""),"Manajemen Ternak Potong")</f>
        <v>Manajemen Ternak Potong</v>
      </c>
      <c r="AC72" s="5" t="str">
        <f ca="1">IFERROR(__xludf.DUMMYFUNCTION("""COMPUTED_VALUE"""),"Manajemen Ternak Unggas")</f>
        <v>Manajemen Ternak Unggas</v>
      </c>
      <c r="AD72" s="5" t="str">
        <f ca="1">IFERROR(__xludf.DUMMYFUNCTION("""COMPUTED_VALUE"""),"Mikrobiologi")</f>
        <v>Mikrobiologi</v>
      </c>
      <c r="AE72" s="5" t="str">
        <f ca="1">IFERROR(__xludf.DUMMYFUNCTION("""COMPUTED_VALUE"""),"Nutrisi Ternak Ruminansia")</f>
        <v>Nutrisi Ternak Ruminansia</v>
      </c>
      <c r="AF72" s="5" t="str">
        <f ca="1">IFERROR(__xludf.DUMMYFUNCTION("""COMPUTED_VALUE"""),"Nutrisionis")</f>
        <v>Nutrisionis</v>
      </c>
      <c r="AG72" s="5" t="str">
        <f ca="1">IFERROR(__xludf.DUMMYFUNCTION("""COMPUTED_VALUE"""),"Pemasaran Ternak dan Hasil Ternak")</f>
        <v>Pemasaran Ternak dan Hasil Ternak</v>
      </c>
      <c r="AH72" s="5" t="str">
        <f ca="1">IFERROR(__xludf.DUMMYFUNCTION("""COMPUTED_VALUE"""),"Praktikum Ilmu Kesehatan Ternak")</f>
        <v>Praktikum Ilmu Kesehatan Ternak</v>
      </c>
      <c r="AI72" s="5" t="str">
        <f ca="1">IFERROR(__xludf.DUMMYFUNCTION("""COMPUTED_VALUE"""),"Praktikum Manajemen Ternak Unggas (12D1)")</f>
        <v>Praktikum Manajemen Ternak Unggas (12D1)</v>
      </c>
      <c r="AJ72" s="5" t="str">
        <f ca="1">IFERROR(__xludf.DUMMYFUNCTION("""COMPUTED_VALUE"""),"Praktikum Manajemen Ternak Unggas (12D2)")</f>
        <v>Praktikum Manajemen Ternak Unggas (12D2)</v>
      </c>
      <c r="AK72" s="5" t="str">
        <f ca="1">IFERROR(__xludf.DUMMYFUNCTION("""COMPUTED_VALUE"""),"Praktikum Bahan Pakan dan Formulasi Ransum")</f>
        <v>Praktikum Bahan Pakan dan Formulasi Ransum</v>
      </c>
      <c r="AL72" s="5" t="str">
        <f ca="1">IFERROR(__xludf.DUMMYFUNCTION("""COMPUTED_VALUE"""),"Praktikum Bioteknologi Reproduksi Ternak (12D1)")</f>
        <v>Praktikum Bioteknologi Reproduksi Ternak (12D1)</v>
      </c>
      <c r="AM72" s="5" t="str">
        <f ca="1">IFERROR(__xludf.DUMMYFUNCTION("""COMPUTED_VALUE"""),"Praktikum Bioteknologi Reproduksi Ternak (12D2)")</f>
        <v>Praktikum Bioteknologi Reproduksi Ternak (12D2)</v>
      </c>
      <c r="AN72" s="5" t="str">
        <f ca="1">IFERROR(__xludf.DUMMYFUNCTION("""COMPUTED_VALUE"""),"Praktikum Dasar Nutrisi Ternak (12D1)")</f>
        <v>Praktikum Dasar Nutrisi Ternak (12D1)</v>
      </c>
      <c r="AO72" s="5" t="str">
        <f ca="1">IFERROR(__xludf.DUMMYFUNCTION("""COMPUTED_VALUE"""),"Praktikum Dasar Nutrisi Ternak (12D2)")</f>
        <v>Praktikum Dasar Nutrisi Ternak (12D2)</v>
      </c>
      <c r="AP72" s="5" t="str">
        <f ca="1">IFERROR(__xludf.DUMMYFUNCTION("""COMPUTED_VALUE"""),"Praktikum Manajemen Ternak Perah (12D1)")</f>
        <v>Praktikum Manajemen Ternak Perah (12D1)</v>
      </c>
      <c r="AQ72" s="5" t="str">
        <f ca="1">IFERROR(__xludf.DUMMYFUNCTION("""COMPUTED_VALUE"""),"Praktikum Manajemen Ternak Perah (12D2)")</f>
        <v>Praktikum Manajemen Ternak Perah (12D2)</v>
      </c>
      <c r="AR72" s="5" t="str">
        <f ca="1">IFERROR(__xludf.DUMMYFUNCTION("""COMPUTED_VALUE"""),"Praktikum Manajemen Ternak Potong (12D1)")</f>
        <v>Praktikum Manajemen Ternak Potong (12D1)</v>
      </c>
      <c r="AS72" s="5" t="str">
        <f ca="1">IFERROR(__xludf.DUMMYFUNCTION("""COMPUTED_VALUE"""),"Praktikum Manajemen Ternak Potong(12D2)")</f>
        <v>Praktikum Manajemen Ternak Potong(12D2)</v>
      </c>
      <c r="AT72" s="5" t="str">
        <f ca="1">IFERROR(__xludf.DUMMYFUNCTION("""COMPUTED_VALUE"""),"Praktikum Mikrobiologi (12D1)")</f>
        <v>Praktikum Mikrobiologi (12D1)</v>
      </c>
      <c r="AU72" s="5" t="str">
        <f ca="1">IFERROR(__xludf.DUMMYFUNCTION("""COMPUTED_VALUE"""),"Praktikum Mikrobiologi (12D2)")</f>
        <v>Praktikum Mikrobiologi (12D2)</v>
      </c>
      <c r="AV72" s="5" t="str">
        <f ca="1">IFERROR(__xludf.DUMMYFUNCTION("""COMPUTED_VALUE"""),"Praktikum Teknologi Pengolahan Daging dan Kulit (12D1)")</f>
        <v>Praktikum Teknologi Pengolahan Daging dan Kulit (12D1)</v>
      </c>
      <c r="AW72" s="5" t="str">
        <f ca="1">IFERROR(__xludf.DUMMYFUNCTION("""COMPUTED_VALUE"""),"Praktikum Teknologi Pengolahan Daging dan Kulit (12D2)")</f>
        <v>Praktikum Teknologi Pengolahan Daging dan Kulit (12D2)</v>
      </c>
      <c r="AX72" s="5" t="str">
        <f ca="1">IFERROR(__xludf.DUMMYFUNCTION("""COMPUTED_VALUE"""),"Seminar")</f>
        <v>Seminar</v>
      </c>
      <c r="AY72" s="5" t="str">
        <f ca="1">IFERROR(__xludf.DUMMYFUNCTION("""COMPUTED_VALUE"""),"Teknologi Pakan")</f>
        <v>Teknologi Pakan</v>
      </c>
      <c r="AZ72" s="5" t="str">
        <f ca="1">IFERROR(__xludf.DUMMYFUNCTION("""COMPUTED_VALUE"""),"Teknologi Pengolahan Daging dan Kulit")</f>
        <v>Teknologi Pengolahan Daging dan Kulit</v>
      </c>
    </row>
    <row r="73" spans="2:52" ht="13.2" x14ac:dyDescent="0.25">
      <c r="B73" s="12" t="s">
        <v>14</v>
      </c>
      <c r="C73" s="13" t="s">
        <v>95</v>
      </c>
      <c r="D73" s="14" t="s">
        <v>133</v>
      </c>
      <c r="E73" s="14">
        <v>1</v>
      </c>
      <c r="F73" s="14" t="s">
        <v>127</v>
      </c>
      <c r="G73" s="13" t="s">
        <v>172</v>
      </c>
      <c r="I73" s="5" t="str">
        <f ca="1">IFERROR(__xludf.DUMMYFUNCTION("transpose(unique( filter(C$3:C$119,B$3:B$119='master data'!E78)))"),"Praktikum Analisis Data Statistik")</f>
        <v>Praktikum Analisis Data Statistik</v>
      </c>
      <c r="J73" s="5" t="str">
        <f ca="1">IFERROR(__xludf.DUMMYFUNCTION("""COMPUTED_VALUE"""),"Pengetahuan Bahan")</f>
        <v>Pengetahuan Bahan</v>
      </c>
      <c r="K73" s="5" t="str">
        <f ca="1">IFERROR(__xludf.DUMMYFUNCTION("""COMPUTED_VALUE"""),"Metode Ilmiah")</f>
        <v>Metode Ilmiah</v>
      </c>
      <c r="L73" s="5" t="str">
        <f ca="1">IFERROR(__xludf.DUMMYFUNCTION("""COMPUTED_VALUE"""),"Rancangan Percobaan")</f>
        <v>Rancangan Percobaan</v>
      </c>
      <c r="M73" s="5" t="str">
        <f ca="1">IFERROR(__xludf.DUMMYFUNCTION("""COMPUTED_VALUE"""),"Ekonomi Teknik")</f>
        <v>Ekonomi Teknik</v>
      </c>
      <c r="N73" s="5" t="str">
        <f ca="1">IFERROR(__xludf.DUMMYFUNCTION("""COMPUTED_VALUE"""),"Teknik Proses Pangan 1")</f>
        <v>Teknik Proses Pangan 1</v>
      </c>
      <c r="O73" s="5" t="str">
        <f ca="1">IFERROR(__xludf.DUMMYFUNCTION("""COMPUTED_VALUE"""),"Perancangan Unit Pengolahan")</f>
        <v>Perancangan Unit Pengolahan</v>
      </c>
      <c r="P73" s="5" t="str">
        <f ca="1">IFERROR(__xludf.DUMMYFUNCTION("""COMPUTED_VALUE"""),"Industri Jasa Boga dan Bakery")</f>
        <v>Industri Jasa Boga dan Bakery</v>
      </c>
      <c r="Q73" s="5" t="str">
        <f ca="1">IFERROR(__xludf.DUMMYFUNCTION("""COMPUTED_VALUE"""),"Praktikum Kimia Dasar")</f>
        <v>Praktikum Kimia Dasar</v>
      </c>
      <c r="R73" s="5" t="str">
        <f ca="1">IFERROR(__xludf.DUMMYFUNCTION("""COMPUTED_VALUE"""),"Teknologi Pengawetan")</f>
        <v>Teknologi Pengawetan</v>
      </c>
      <c r="S73" s="5" t="str">
        <f ca="1">IFERROR(__xludf.DUMMYFUNCTION("""COMPUTED_VALUE"""),"Kimia Analit")</f>
        <v>Kimia Analit</v>
      </c>
      <c r="T73" s="5" t="str">
        <f ca="1">IFERROR(__xludf.DUMMYFUNCTION("""COMPUTED_VALUE"""),"Kimia Dasar II (Organik)")</f>
        <v>Kimia Dasar II (Organik)</v>
      </c>
      <c r="U73" s="5" t="str">
        <f ca="1">IFERROR(__xludf.DUMMYFUNCTION("""COMPUTED_VALUE"""),"Kuliah Lapang Pertanian Terpadu 12D3")</f>
        <v>Kuliah Lapang Pertanian Terpadu 12D3</v>
      </c>
      <c r="V73" s="5" t="str">
        <f ca="1">IFERROR(__xludf.DUMMYFUNCTION("""COMPUTED_VALUE"""),"Kuliah Lapang II")</f>
        <v>Kuliah Lapang II</v>
      </c>
      <c r="W73" s="5" t="str">
        <f ca="1">IFERROR(__xludf.DUMMYFUNCTION("""COMPUTED_VALUE"""),"Praktikum Pengendalian Proses dan Mutu")</f>
        <v>Praktikum Pengendalian Proses dan Mutu</v>
      </c>
      <c r="X73" s="5" t="str">
        <f ca="1">IFERROR(__xludf.DUMMYFUNCTION("""COMPUTED_VALUE"""),"Praktikum Mikrobiologi Umum")</f>
        <v>Praktikum Mikrobiologi Umum</v>
      </c>
      <c r="Y73" s="5" t="str">
        <f ca="1">IFERROR(__xludf.DUMMYFUNCTION("""COMPUTED_VALUE"""),"Praktikum Bahasa Inggris")</f>
        <v>Praktikum Bahasa Inggris</v>
      </c>
      <c r="Z73" s="5" t="str">
        <f ca="1">IFERROR(__xludf.DUMMYFUNCTION("""COMPUTED_VALUE"""),"Praktikum Analisis Pangan")</f>
        <v>Praktikum Analisis Pangan</v>
      </c>
      <c r="AA73" s="5" t="str">
        <f ca="1">IFERROR(__xludf.DUMMYFUNCTION("""COMPUTED_VALUE"""),"Analisis Pangan")</f>
        <v>Analisis Pangan</v>
      </c>
      <c r="AB73" s="5" t="str">
        <f ca="1">IFERROR(__xludf.DUMMYFUNCTION("""COMPUTED_VALUE"""),"Penjaminan Mutu Pangan")</f>
        <v>Penjaminan Mutu Pangan</v>
      </c>
      <c r="AC73" s="5" t="str">
        <f ca="1">IFERROR(__xludf.DUMMYFUNCTION("""COMPUTED_VALUE"""),"Mikrobiologi Umum")</f>
        <v>Mikrobiologi Umum</v>
      </c>
      <c r="AD73" s="5" t="str">
        <f ca="1">IFERROR(__xludf.DUMMYFUNCTION("""COMPUTED_VALUE"""),"Praktikum Pengetahuan Bahan")</f>
        <v>Praktikum Pengetahuan Bahan</v>
      </c>
      <c r="AE73" s="5" t="str">
        <f ca="1">IFERROR(__xludf.DUMMYFUNCTION("""COMPUTED_VALUE"""),"Komunikasi Ilmiah")</f>
        <v>Komunikasi Ilmiah</v>
      </c>
      <c r="AF73" s="5" t="str">
        <f ca="1">IFERROR(__xludf.DUMMYFUNCTION("""COMPUTED_VALUE"""),"Teknologi Pengolahan Susu dan Telur")</f>
        <v>Teknologi Pengolahan Susu dan Telur</v>
      </c>
      <c r="AG73" s="5" t="str">
        <f ca="1">IFERROR(__xludf.DUMMYFUNCTION("""COMPUTED_VALUE"""),"Penilaian Inderawi")</f>
        <v>Penilaian Inderawi</v>
      </c>
      <c r="AH73" s="5" t="str">
        <f ca="1">IFERROR(__xludf.DUMMYFUNCTION("""COMPUTED_VALUE"""),"Standarisasi Mutu dan Legislasi Produk Pangan")</f>
        <v>Standarisasi Mutu dan Legislasi Produk Pangan</v>
      </c>
      <c r="AI73" s="5" t="str">
        <f ca="1">IFERROR(__xludf.DUMMYFUNCTION("""COMPUTED_VALUE"""),"Praktikum Penilaian Inderawi")</f>
        <v>Praktikum Penilaian Inderawi</v>
      </c>
      <c r="AJ73" s="5" t="str">
        <f ca="1">IFERROR(__xludf.DUMMYFUNCTION("""COMPUTED_VALUE"""),"Pengemasan, Penyimpanan dan Penggudangan")</f>
        <v>Pengemasan, Penyimpanan dan Penggudangan</v>
      </c>
      <c r="AK73" s="5" t="str">
        <f ca="1">IFERROR(__xludf.DUMMYFUNCTION("""COMPUTED_VALUE"""),"TP Teh dan Minuman Penyegar")</f>
        <v>TP Teh dan Minuman Penyegar</v>
      </c>
      <c r="AL73" s="5" t="str">
        <f ca="1">IFERROR(__xludf.DUMMYFUNCTION("""COMPUTED_VALUE"""),"English For Food Science and Communication")</f>
        <v>English For Food Science and Communication</v>
      </c>
      <c r="AM73" s="5" t="str">
        <f ca="1">IFERROR(__xludf.DUMMYFUNCTION("""COMPUTED_VALUE"""),"Artificial Intelligence for Food Technology")</f>
        <v>Artificial Intelligence for Food Technology</v>
      </c>
    </row>
    <row r="74" spans="2:52" ht="13.2" x14ac:dyDescent="0.25">
      <c r="B74" s="12" t="s">
        <v>14</v>
      </c>
      <c r="C74" s="13" t="s">
        <v>87</v>
      </c>
      <c r="D74" s="14" t="s">
        <v>133</v>
      </c>
      <c r="E74" s="14">
        <v>1</v>
      </c>
      <c r="F74" s="14" t="s">
        <v>127</v>
      </c>
      <c r="G74" s="13" t="s">
        <v>172</v>
      </c>
      <c r="I74" s="5" t="str">
        <f ca="1">IFERROR(__xludf.DUMMYFUNCTION("transpose(unique( filter(C$3:C$119,B$3:B$119='master data'!E79)))"),"Bahan Pakan dan Formulasi Ransum")</f>
        <v>Bahan Pakan dan Formulasi Ransum</v>
      </c>
      <c r="J74" s="5" t="str">
        <f ca="1">IFERROR(__xludf.DUMMYFUNCTION("""COMPUTED_VALUE"""),"Bioteknologi Reproduksi Ternak")</f>
        <v>Bioteknologi Reproduksi Ternak</v>
      </c>
      <c r="K74" s="5" t="str">
        <f ca="1">IFERROR(__xludf.DUMMYFUNCTION("""COMPUTED_VALUE"""),"Dasar Nutrisi Ternak")</f>
        <v>Dasar Nutrisi Ternak</v>
      </c>
      <c r="L74" s="5" t="str">
        <f ca="1">IFERROR(__xludf.DUMMYFUNCTION("""COMPUTED_VALUE"""),"Dasar Pemuliaan Ternak")</f>
        <v>Dasar Pemuliaan Ternak</v>
      </c>
      <c r="M74" s="5" t="str">
        <f ca="1">IFERROR(__xludf.DUMMYFUNCTION("""COMPUTED_VALUE"""),"Dasar Teknologi Hasil Ternak")</f>
        <v>Dasar Teknologi Hasil Ternak</v>
      </c>
      <c r="N74" s="5" t="str">
        <f ca="1">IFERROR(__xludf.DUMMYFUNCTION("""COMPUTED_VALUE"""),"Farmakologi")</f>
        <v>Farmakologi</v>
      </c>
      <c r="O74" s="5" t="str">
        <f ca="1">IFERROR(__xludf.DUMMYFUNCTION("""COMPUTED_VALUE"""),"Genetika")</f>
        <v>Genetika</v>
      </c>
      <c r="P74" s="5" t="str">
        <f ca="1">IFERROR(__xludf.DUMMYFUNCTION("""COMPUTED_VALUE"""),"Ilmu Kesehatan Ternak")</f>
        <v>Ilmu Kesehatan Ternak</v>
      </c>
      <c r="Q74" s="5" t="str">
        <f ca="1">IFERROR(__xludf.DUMMYFUNCTION("""COMPUTED_VALUE"""),"Ilmu Lingkungan Ternak dan AMDAL")</f>
        <v>Ilmu Lingkungan Ternak dan AMDAL</v>
      </c>
      <c r="R74" s="5" t="str">
        <f ca="1">IFERROR(__xludf.DUMMYFUNCTION("""COMPUTED_VALUE"""),"Inseminator")</f>
        <v>Inseminator</v>
      </c>
      <c r="S74" s="5" t="str">
        <f ca="1">IFERROR(__xludf.DUMMYFUNCTION("""COMPUTED_VALUE"""),"Kebijakan Pembangunan Peternakan")</f>
        <v>Kebijakan Pembangunan Peternakan</v>
      </c>
      <c r="T74" s="5" t="str">
        <f ca="1">IFERROR(__xludf.DUMMYFUNCTION("""COMPUTED_VALUE"""),"Kewirausahaan Lanjut")</f>
        <v>Kewirausahaan Lanjut</v>
      </c>
      <c r="U74" s="5" t="str">
        <f ca="1">IFERROR(__xludf.DUMMYFUNCTION("""COMPUTED_VALUE"""),"Kuliah Lapang II (12D1)")</f>
        <v>Kuliah Lapang II (12D1)</v>
      </c>
      <c r="V74" s="5" t="str">
        <f ca="1">IFERROR(__xludf.DUMMYFUNCTION("""COMPUTED_VALUE"""),"Kuliah Lapang II (12D2)")</f>
        <v>Kuliah Lapang II (12D2)</v>
      </c>
      <c r="W74" s="5" t="str">
        <f ca="1">IFERROR(__xludf.DUMMYFUNCTION("""COMPUTED_VALUE"""),"Kuliah Lapang Pertanian Terpadu (12D1)")</f>
        <v>Kuliah Lapang Pertanian Terpadu (12D1)</v>
      </c>
      <c r="X74" s="5" t="str">
        <f ca="1">IFERROR(__xludf.DUMMYFUNCTION("""COMPUTED_VALUE"""),"Magang Kerja Perusahaan (12D1)")</f>
        <v>Magang Kerja Perusahaan (12D1)</v>
      </c>
      <c r="Y74" s="5" t="str">
        <f ca="1">IFERROR(__xludf.DUMMYFUNCTION("""COMPUTED_VALUE"""),"Magang Kerja Perusahaan (12D2)")</f>
        <v>Magang Kerja Perusahaan (12D2)</v>
      </c>
      <c r="Z74" s="5" t="str">
        <f ca="1">IFERROR(__xludf.DUMMYFUNCTION("""COMPUTED_VALUE"""),"Magang Kerja Perusahaan (12D3)")</f>
        <v>Magang Kerja Perusahaan (12D3)</v>
      </c>
      <c r="AA74" s="5" t="str">
        <f ca="1">IFERROR(__xludf.DUMMYFUNCTION("""COMPUTED_VALUE"""),"Manajemen Ternak Perah")</f>
        <v>Manajemen Ternak Perah</v>
      </c>
      <c r="AB74" s="5" t="str">
        <f ca="1">IFERROR(__xludf.DUMMYFUNCTION("""COMPUTED_VALUE"""),"Manajemen Ternak Potong")</f>
        <v>Manajemen Ternak Potong</v>
      </c>
      <c r="AC74" s="5" t="str">
        <f ca="1">IFERROR(__xludf.DUMMYFUNCTION("""COMPUTED_VALUE"""),"Manajemen Ternak Unggas")</f>
        <v>Manajemen Ternak Unggas</v>
      </c>
      <c r="AD74" s="5" t="str">
        <f ca="1">IFERROR(__xludf.DUMMYFUNCTION("""COMPUTED_VALUE"""),"Mikrobiologi")</f>
        <v>Mikrobiologi</v>
      </c>
      <c r="AE74" s="5" t="str">
        <f ca="1">IFERROR(__xludf.DUMMYFUNCTION("""COMPUTED_VALUE"""),"Nutrisi Ternak Ruminansia")</f>
        <v>Nutrisi Ternak Ruminansia</v>
      </c>
      <c r="AF74" s="5" t="str">
        <f ca="1">IFERROR(__xludf.DUMMYFUNCTION("""COMPUTED_VALUE"""),"Nutrisionis")</f>
        <v>Nutrisionis</v>
      </c>
      <c r="AG74" s="5" t="str">
        <f ca="1">IFERROR(__xludf.DUMMYFUNCTION("""COMPUTED_VALUE"""),"Pemasaran Ternak dan Hasil Ternak")</f>
        <v>Pemasaran Ternak dan Hasil Ternak</v>
      </c>
      <c r="AH74" s="5" t="str">
        <f ca="1">IFERROR(__xludf.DUMMYFUNCTION("""COMPUTED_VALUE"""),"Praktikum Ilmu Kesehatan Ternak")</f>
        <v>Praktikum Ilmu Kesehatan Ternak</v>
      </c>
      <c r="AI74" s="5" t="str">
        <f ca="1">IFERROR(__xludf.DUMMYFUNCTION("""COMPUTED_VALUE"""),"Praktikum Manajemen Ternak Unggas (12D1)")</f>
        <v>Praktikum Manajemen Ternak Unggas (12D1)</v>
      </c>
      <c r="AJ74" s="5" t="str">
        <f ca="1">IFERROR(__xludf.DUMMYFUNCTION("""COMPUTED_VALUE"""),"Praktikum Manajemen Ternak Unggas (12D2)")</f>
        <v>Praktikum Manajemen Ternak Unggas (12D2)</v>
      </c>
      <c r="AK74" s="5" t="str">
        <f ca="1">IFERROR(__xludf.DUMMYFUNCTION("""COMPUTED_VALUE"""),"Praktikum Bahan Pakan dan Formulasi Ransum")</f>
        <v>Praktikum Bahan Pakan dan Formulasi Ransum</v>
      </c>
      <c r="AL74" s="5" t="str">
        <f ca="1">IFERROR(__xludf.DUMMYFUNCTION("""COMPUTED_VALUE"""),"Praktikum Bioteknologi Reproduksi Ternak (12D1)")</f>
        <v>Praktikum Bioteknologi Reproduksi Ternak (12D1)</v>
      </c>
      <c r="AM74" s="5" t="str">
        <f ca="1">IFERROR(__xludf.DUMMYFUNCTION("""COMPUTED_VALUE"""),"Praktikum Bioteknologi Reproduksi Ternak (12D2)")</f>
        <v>Praktikum Bioteknologi Reproduksi Ternak (12D2)</v>
      </c>
      <c r="AN74" s="5" t="str">
        <f ca="1">IFERROR(__xludf.DUMMYFUNCTION("""COMPUTED_VALUE"""),"Praktikum Dasar Nutrisi Ternak (12D1)")</f>
        <v>Praktikum Dasar Nutrisi Ternak (12D1)</v>
      </c>
      <c r="AO74" s="5" t="str">
        <f ca="1">IFERROR(__xludf.DUMMYFUNCTION("""COMPUTED_VALUE"""),"Praktikum Dasar Nutrisi Ternak (12D2)")</f>
        <v>Praktikum Dasar Nutrisi Ternak (12D2)</v>
      </c>
      <c r="AP74" s="5" t="str">
        <f ca="1">IFERROR(__xludf.DUMMYFUNCTION("""COMPUTED_VALUE"""),"Praktikum Manajemen Ternak Perah (12D1)")</f>
        <v>Praktikum Manajemen Ternak Perah (12D1)</v>
      </c>
      <c r="AQ74" s="5" t="str">
        <f ca="1">IFERROR(__xludf.DUMMYFUNCTION("""COMPUTED_VALUE"""),"Praktikum Manajemen Ternak Perah (12D2)")</f>
        <v>Praktikum Manajemen Ternak Perah (12D2)</v>
      </c>
      <c r="AR74" s="5" t="str">
        <f ca="1">IFERROR(__xludf.DUMMYFUNCTION("""COMPUTED_VALUE"""),"Praktikum Manajemen Ternak Potong (12D1)")</f>
        <v>Praktikum Manajemen Ternak Potong (12D1)</v>
      </c>
      <c r="AS74" s="5" t="str">
        <f ca="1">IFERROR(__xludf.DUMMYFUNCTION("""COMPUTED_VALUE"""),"Praktikum Manajemen Ternak Potong(12D2)")</f>
        <v>Praktikum Manajemen Ternak Potong(12D2)</v>
      </c>
      <c r="AT74" s="5" t="str">
        <f ca="1">IFERROR(__xludf.DUMMYFUNCTION("""COMPUTED_VALUE"""),"Praktikum Mikrobiologi (12D1)")</f>
        <v>Praktikum Mikrobiologi (12D1)</v>
      </c>
      <c r="AU74" s="5" t="str">
        <f ca="1">IFERROR(__xludf.DUMMYFUNCTION("""COMPUTED_VALUE"""),"Praktikum Mikrobiologi (12D2)")</f>
        <v>Praktikum Mikrobiologi (12D2)</v>
      </c>
      <c r="AV74" s="5" t="str">
        <f ca="1">IFERROR(__xludf.DUMMYFUNCTION("""COMPUTED_VALUE"""),"Praktikum Teknologi Pengolahan Daging dan Kulit (12D1)")</f>
        <v>Praktikum Teknologi Pengolahan Daging dan Kulit (12D1)</v>
      </c>
      <c r="AW74" s="5" t="str">
        <f ca="1">IFERROR(__xludf.DUMMYFUNCTION("""COMPUTED_VALUE"""),"Praktikum Teknologi Pengolahan Daging dan Kulit (12D2)")</f>
        <v>Praktikum Teknologi Pengolahan Daging dan Kulit (12D2)</v>
      </c>
      <c r="AX74" s="5" t="str">
        <f ca="1">IFERROR(__xludf.DUMMYFUNCTION("""COMPUTED_VALUE"""),"Seminar")</f>
        <v>Seminar</v>
      </c>
      <c r="AY74" s="5" t="str">
        <f ca="1">IFERROR(__xludf.DUMMYFUNCTION("""COMPUTED_VALUE"""),"Teknologi Pakan")</f>
        <v>Teknologi Pakan</v>
      </c>
      <c r="AZ74" s="5" t="str">
        <f ca="1">IFERROR(__xludf.DUMMYFUNCTION("""COMPUTED_VALUE"""),"Teknologi Pengolahan Daging dan Kulit")</f>
        <v>Teknologi Pengolahan Daging dan Kulit</v>
      </c>
    </row>
    <row r="75" spans="2:52" ht="13.2" x14ac:dyDescent="0.25">
      <c r="B75" s="12" t="s">
        <v>14</v>
      </c>
      <c r="C75" s="13" t="s">
        <v>198</v>
      </c>
      <c r="D75" s="14" t="s">
        <v>199</v>
      </c>
      <c r="E75" s="12">
        <v>1</v>
      </c>
      <c r="F75" s="14" t="s">
        <v>127</v>
      </c>
      <c r="G75" s="13" t="s">
        <v>184</v>
      </c>
      <c r="I75" s="5" t="str">
        <f ca="1">IFERROR(__xludf.DUMMYFUNCTION("transpose(unique( filter(C$3:C$119,B$3:B$119='master data'!E80)))"),"Bahan Pakan dan Formulasi Ransum")</f>
        <v>Bahan Pakan dan Formulasi Ransum</v>
      </c>
      <c r="J75" s="5" t="str">
        <f ca="1">IFERROR(__xludf.DUMMYFUNCTION("""COMPUTED_VALUE"""),"Bioteknologi Reproduksi Ternak")</f>
        <v>Bioteknologi Reproduksi Ternak</v>
      </c>
      <c r="K75" s="5" t="str">
        <f ca="1">IFERROR(__xludf.DUMMYFUNCTION("""COMPUTED_VALUE"""),"Dasar Nutrisi Ternak")</f>
        <v>Dasar Nutrisi Ternak</v>
      </c>
      <c r="L75" s="5" t="str">
        <f ca="1">IFERROR(__xludf.DUMMYFUNCTION("""COMPUTED_VALUE"""),"Dasar Pemuliaan Ternak")</f>
        <v>Dasar Pemuliaan Ternak</v>
      </c>
      <c r="M75" s="5" t="str">
        <f ca="1">IFERROR(__xludf.DUMMYFUNCTION("""COMPUTED_VALUE"""),"Dasar Teknologi Hasil Ternak")</f>
        <v>Dasar Teknologi Hasil Ternak</v>
      </c>
      <c r="N75" s="5" t="str">
        <f ca="1">IFERROR(__xludf.DUMMYFUNCTION("""COMPUTED_VALUE"""),"Farmakologi")</f>
        <v>Farmakologi</v>
      </c>
      <c r="O75" s="5" t="str">
        <f ca="1">IFERROR(__xludf.DUMMYFUNCTION("""COMPUTED_VALUE"""),"Genetika")</f>
        <v>Genetika</v>
      </c>
      <c r="P75" s="5" t="str">
        <f ca="1">IFERROR(__xludf.DUMMYFUNCTION("""COMPUTED_VALUE"""),"Ilmu Kesehatan Ternak")</f>
        <v>Ilmu Kesehatan Ternak</v>
      </c>
      <c r="Q75" s="5" t="str">
        <f ca="1">IFERROR(__xludf.DUMMYFUNCTION("""COMPUTED_VALUE"""),"Ilmu Lingkungan Ternak dan AMDAL")</f>
        <v>Ilmu Lingkungan Ternak dan AMDAL</v>
      </c>
      <c r="R75" s="5" t="str">
        <f ca="1">IFERROR(__xludf.DUMMYFUNCTION("""COMPUTED_VALUE"""),"Inseminator")</f>
        <v>Inseminator</v>
      </c>
      <c r="S75" s="5" t="str">
        <f ca="1">IFERROR(__xludf.DUMMYFUNCTION("""COMPUTED_VALUE"""),"Kebijakan Pembangunan Peternakan")</f>
        <v>Kebijakan Pembangunan Peternakan</v>
      </c>
      <c r="T75" s="5" t="str">
        <f ca="1">IFERROR(__xludf.DUMMYFUNCTION("""COMPUTED_VALUE"""),"Kewirausahaan Lanjut")</f>
        <v>Kewirausahaan Lanjut</v>
      </c>
      <c r="U75" s="5" t="str">
        <f ca="1">IFERROR(__xludf.DUMMYFUNCTION("""COMPUTED_VALUE"""),"Kuliah Lapang II (12D1)")</f>
        <v>Kuliah Lapang II (12D1)</v>
      </c>
      <c r="V75" s="5" t="str">
        <f ca="1">IFERROR(__xludf.DUMMYFUNCTION("""COMPUTED_VALUE"""),"Kuliah Lapang II (12D2)")</f>
        <v>Kuliah Lapang II (12D2)</v>
      </c>
      <c r="W75" s="5" t="str">
        <f ca="1">IFERROR(__xludf.DUMMYFUNCTION("""COMPUTED_VALUE"""),"Kuliah Lapang Pertanian Terpadu (12D1)")</f>
        <v>Kuliah Lapang Pertanian Terpadu (12D1)</v>
      </c>
      <c r="X75" s="5" t="str">
        <f ca="1">IFERROR(__xludf.DUMMYFUNCTION("""COMPUTED_VALUE"""),"Magang Kerja Perusahaan (12D1)")</f>
        <v>Magang Kerja Perusahaan (12D1)</v>
      </c>
      <c r="Y75" s="5" t="str">
        <f ca="1">IFERROR(__xludf.DUMMYFUNCTION("""COMPUTED_VALUE"""),"Magang Kerja Perusahaan (12D2)")</f>
        <v>Magang Kerja Perusahaan (12D2)</v>
      </c>
      <c r="Z75" s="5" t="str">
        <f ca="1">IFERROR(__xludf.DUMMYFUNCTION("""COMPUTED_VALUE"""),"Magang Kerja Perusahaan (12D3)")</f>
        <v>Magang Kerja Perusahaan (12D3)</v>
      </c>
      <c r="AA75" s="5" t="str">
        <f ca="1">IFERROR(__xludf.DUMMYFUNCTION("""COMPUTED_VALUE"""),"Manajemen Ternak Perah")</f>
        <v>Manajemen Ternak Perah</v>
      </c>
      <c r="AB75" s="5" t="str">
        <f ca="1">IFERROR(__xludf.DUMMYFUNCTION("""COMPUTED_VALUE"""),"Manajemen Ternak Potong")</f>
        <v>Manajemen Ternak Potong</v>
      </c>
      <c r="AC75" s="5" t="str">
        <f ca="1">IFERROR(__xludf.DUMMYFUNCTION("""COMPUTED_VALUE"""),"Manajemen Ternak Unggas")</f>
        <v>Manajemen Ternak Unggas</v>
      </c>
      <c r="AD75" s="5" t="str">
        <f ca="1">IFERROR(__xludf.DUMMYFUNCTION("""COMPUTED_VALUE"""),"Mikrobiologi")</f>
        <v>Mikrobiologi</v>
      </c>
      <c r="AE75" s="5" t="str">
        <f ca="1">IFERROR(__xludf.DUMMYFUNCTION("""COMPUTED_VALUE"""),"Nutrisi Ternak Ruminansia")</f>
        <v>Nutrisi Ternak Ruminansia</v>
      </c>
      <c r="AF75" s="5" t="str">
        <f ca="1">IFERROR(__xludf.DUMMYFUNCTION("""COMPUTED_VALUE"""),"Nutrisionis")</f>
        <v>Nutrisionis</v>
      </c>
      <c r="AG75" s="5" t="str">
        <f ca="1">IFERROR(__xludf.DUMMYFUNCTION("""COMPUTED_VALUE"""),"Pemasaran Ternak dan Hasil Ternak")</f>
        <v>Pemasaran Ternak dan Hasil Ternak</v>
      </c>
      <c r="AH75" s="5" t="str">
        <f ca="1">IFERROR(__xludf.DUMMYFUNCTION("""COMPUTED_VALUE"""),"Praktikum Ilmu Kesehatan Ternak")</f>
        <v>Praktikum Ilmu Kesehatan Ternak</v>
      </c>
      <c r="AI75" s="5" t="str">
        <f ca="1">IFERROR(__xludf.DUMMYFUNCTION("""COMPUTED_VALUE"""),"Praktikum Manajemen Ternak Unggas (12D1)")</f>
        <v>Praktikum Manajemen Ternak Unggas (12D1)</v>
      </c>
      <c r="AJ75" s="5" t="str">
        <f ca="1">IFERROR(__xludf.DUMMYFUNCTION("""COMPUTED_VALUE"""),"Praktikum Manajemen Ternak Unggas (12D2)")</f>
        <v>Praktikum Manajemen Ternak Unggas (12D2)</v>
      </c>
      <c r="AK75" s="5" t="str">
        <f ca="1">IFERROR(__xludf.DUMMYFUNCTION("""COMPUTED_VALUE"""),"Praktikum Bahan Pakan dan Formulasi Ransum")</f>
        <v>Praktikum Bahan Pakan dan Formulasi Ransum</v>
      </c>
      <c r="AL75" s="5" t="str">
        <f ca="1">IFERROR(__xludf.DUMMYFUNCTION("""COMPUTED_VALUE"""),"Praktikum Bioteknologi Reproduksi Ternak (12D1)")</f>
        <v>Praktikum Bioteknologi Reproduksi Ternak (12D1)</v>
      </c>
      <c r="AM75" s="5" t="str">
        <f ca="1">IFERROR(__xludf.DUMMYFUNCTION("""COMPUTED_VALUE"""),"Praktikum Bioteknologi Reproduksi Ternak (12D2)")</f>
        <v>Praktikum Bioteknologi Reproduksi Ternak (12D2)</v>
      </c>
      <c r="AN75" s="5" t="str">
        <f ca="1">IFERROR(__xludf.DUMMYFUNCTION("""COMPUTED_VALUE"""),"Praktikum Dasar Nutrisi Ternak (12D1)")</f>
        <v>Praktikum Dasar Nutrisi Ternak (12D1)</v>
      </c>
      <c r="AO75" s="5" t="str">
        <f ca="1">IFERROR(__xludf.DUMMYFUNCTION("""COMPUTED_VALUE"""),"Praktikum Dasar Nutrisi Ternak (12D2)")</f>
        <v>Praktikum Dasar Nutrisi Ternak (12D2)</v>
      </c>
      <c r="AP75" s="5" t="str">
        <f ca="1">IFERROR(__xludf.DUMMYFUNCTION("""COMPUTED_VALUE"""),"Praktikum Manajemen Ternak Perah (12D1)")</f>
        <v>Praktikum Manajemen Ternak Perah (12D1)</v>
      </c>
      <c r="AQ75" s="5" t="str">
        <f ca="1">IFERROR(__xludf.DUMMYFUNCTION("""COMPUTED_VALUE"""),"Praktikum Manajemen Ternak Perah (12D2)")</f>
        <v>Praktikum Manajemen Ternak Perah (12D2)</v>
      </c>
      <c r="AR75" s="5" t="str">
        <f ca="1">IFERROR(__xludf.DUMMYFUNCTION("""COMPUTED_VALUE"""),"Praktikum Manajemen Ternak Potong (12D1)")</f>
        <v>Praktikum Manajemen Ternak Potong (12D1)</v>
      </c>
      <c r="AS75" s="5" t="str">
        <f ca="1">IFERROR(__xludf.DUMMYFUNCTION("""COMPUTED_VALUE"""),"Praktikum Manajemen Ternak Potong(12D2)")</f>
        <v>Praktikum Manajemen Ternak Potong(12D2)</v>
      </c>
      <c r="AT75" s="5" t="str">
        <f ca="1">IFERROR(__xludf.DUMMYFUNCTION("""COMPUTED_VALUE"""),"Praktikum Mikrobiologi (12D1)")</f>
        <v>Praktikum Mikrobiologi (12D1)</v>
      </c>
      <c r="AU75" s="5" t="str">
        <f ca="1">IFERROR(__xludf.DUMMYFUNCTION("""COMPUTED_VALUE"""),"Praktikum Mikrobiologi (12D2)")</f>
        <v>Praktikum Mikrobiologi (12D2)</v>
      </c>
      <c r="AV75" s="5" t="str">
        <f ca="1">IFERROR(__xludf.DUMMYFUNCTION("""COMPUTED_VALUE"""),"Praktikum Teknologi Pengolahan Daging dan Kulit (12D1)")</f>
        <v>Praktikum Teknologi Pengolahan Daging dan Kulit (12D1)</v>
      </c>
      <c r="AW75" s="5" t="str">
        <f ca="1">IFERROR(__xludf.DUMMYFUNCTION("""COMPUTED_VALUE"""),"Praktikum Teknologi Pengolahan Daging dan Kulit (12D2)")</f>
        <v>Praktikum Teknologi Pengolahan Daging dan Kulit (12D2)</v>
      </c>
      <c r="AX75" s="5" t="str">
        <f ca="1">IFERROR(__xludf.DUMMYFUNCTION("""COMPUTED_VALUE"""),"Seminar")</f>
        <v>Seminar</v>
      </c>
      <c r="AY75" s="5" t="str">
        <f ca="1">IFERROR(__xludf.DUMMYFUNCTION("""COMPUTED_VALUE"""),"Teknologi Pakan")</f>
        <v>Teknologi Pakan</v>
      </c>
      <c r="AZ75" s="5" t="str">
        <f ca="1">IFERROR(__xludf.DUMMYFUNCTION("""COMPUTED_VALUE"""),"Teknologi Pengolahan Daging dan Kulit")</f>
        <v>Teknologi Pengolahan Daging dan Kulit</v>
      </c>
    </row>
    <row r="76" spans="2:52" ht="13.2" x14ac:dyDescent="0.25">
      <c r="B76" s="12" t="s">
        <v>14</v>
      </c>
      <c r="C76" s="13" t="s">
        <v>113</v>
      </c>
      <c r="D76" s="14" t="s">
        <v>126</v>
      </c>
      <c r="E76" s="12">
        <v>2</v>
      </c>
      <c r="F76" s="14" t="s">
        <v>131</v>
      </c>
      <c r="G76" s="13" t="s">
        <v>184</v>
      </c>
      <c r="I76" s="5" t="str">
        <f ca="1">IFERROR(__xludf.DUMMYFUNCTION("transpose(unique( filter(C$3:C$119,B$3:B$119='master data'!E81)))"),"GMP dan HACCP")</f>
        <v>GMP dan HACCP</v>
      </c>
      <c r="J76" s="5" t="str">
        <f ca="1">IFERROR(__xludf.DUMMYFUNCTION("""COMPUTED_VALUE"""),"Metabolisme dan Evaluasi Gizi")</f>
        <v>Metabolisme dan Evaluasi Gizi</v>
      </c>
      <c r="K76" s="5" t="str">
        <f ca="1">IFERROR(__xludf.DUMMYFUNCTION("""COMPUTED_VALUE"""),"Penggunaan Peralatan Penelitian Teori")</f>
        <v>Penggunaan Peralatan Penelitian Teori</v>
      </c>
      <c r="L76" s="5" t="str">
        <f ca="1">IFERROR(__xludf.DUMMYFUNCTION("""COMPUTED_VALUE"""),"Penggunaan Peralatan Penelitian Praktikum")</f>
        <v>Penggunaan Peralatan Penelitian Praktikum</v>
      </c>
      <c r="M76" s="5" t="str">
        <f ca="1">IFERROR(__xludf.DUMMYFUNCTION("""COMPUTED_VALUE"""),"Proposal dan Kolokium")</f>
        <v>Proposal dan Kolokium</v>
      </c>
      <c r="N76" s="5" t="str">
        <f ca="1">IFERROR(__xludf.DUMMYFUNCTION("""COMPUTED_VALUE"""),"Keamanan Pangan")</f>
        <v>Keamanan Pangan</v>
      </c>
      <c r="O76" s="5" t="str">
        <f ca="1">IFERROR(__xludf.DUMMYFUNCTION("""COMPUTED_VALUE"""),"Rekayasa Proses Pangan Lanjut")</f>
        <v>Rekayasa Proses Pangan Lanjut</v>
      </c>
    </row>
    <row r="77" spans="2:52" ht="13.2" x14ac:dyDescent="0.25">
      <c r="B77" s="12" t="s">
        <v>14</v>
      </c>
      <c r="C77" s="15" t="s">
        <v>200</v>
      </c>
      <c r="D77" s="12" t="s">
        <v>133</v>
      </c>
      <c r="E77" s="12">
        <v>2</v>
      </c>
      <c r="F77" s="12" t="s">
        <v>131</v>
      </c>
      <c r="G77" s="15" t="s">
        <v>172</v>
      </c>
      <c r="I77" s="5" t="str">
        <f ca="1">IFERROR(__xludf.DUMMYFUNCTION("transpose(unique( filter(C$3:C$119,B$3:B$119='master data'!E82)))"),"Agribisnis")</f>
        <v>Agribisnis</v>
      </c>
      <c r="J77" s="5" t="str">
        <f ca="1">IFERROR(__xludf.DUMMYFUNCTION("""COMPUTED_VALUE"""),"Agroklimatologi")</f>
        <v>Agroklimatologi</v>
      </c>
      <c r="K77" s="5" t="str">
        <f ca="1">IFERROR(__xludf.DUMMYFUNCTION("""COMPUTED_VALUE"""),"Agroteknologi Serealia dan Umbi")</f>
        <v>Agroteknologi Serealia dan Umbi</v>
      </c>
      <c r="L77" s="5" t="str">
        <f ca="1">IFERROR(__xludf.DUMMYFUNCTION("""COMPUTED_VALUE"""),"Agroteknologi Tanaman Perkebunan")</f>
        <v>Agroteknologi Tanaman Perkebunan</v>
      </c>
      <c r="M77" s="5" t="str">
        <f ca="1">IFERROR(__xludf.DUMMYFUNCTION("""COMPUTED_VALUE"""),"Biokimia Tanaman")</f>
        <v>Biokimia Tanaman</v>
      </c>
      <c r="N77" s="5" t="str">
        <f ca="1">IFERROR(__xludf.DUMMYFUNCTION("""COMPUTED_VALUE"""),"Fisiologi Tanaman")</f>
        <v>Fisiologi Tanaman</v>
      </c>
      <c r="O77" s="5" t="str">
        <f ca="1">IFERROR(__xludf.DUMMYFUNCTION("""COMPUTED_VALUE"""),"Ilmu Hama, Penyakit dan Gulma")</f>
        <v>Ilmu Hama, Penyakit dan Gulma</v>
      </c>
      <c r="P77" s="5" t="str">
        <f ca="1">IFERROR(__xludf.DUMMYFUNCTION("""COMPUTED_VALUE"""),"Kesuburan Tanah")</f>
        <v>Kesuburan Tanah</v>
      </c>
      <c r="Q77" s="5" t="str">
        <f ca="1">IFERROR(__xludf.DUMMYFUNCTION("""COMPUTED_VALUE"""),"Kolokium")</f>
        <v>Kolokium</v>
      </c>
      <c r="R77" s="5" t="str">
        <f ca="1">IFERROR(__xludf.DUMMYFUNCTION("""COMPUTED_VALUE"""),"Komunikasi Pertanian")</f>
        <v>Komunikasi Pertanian</v>
      </c>
      <c r="S77" s="5" t="str">
        <f ca="1">IFERROR(__xludf.DUMMYFUNCTION("""COMPUTED_VALUE"""),"Konservasi Tanah dan Air")</f>
        <v>Konservasi Tanah dan Air</v>
      </c>
      <c r="T77" s="5" t="str">
        <f ca="1">IFERROR(__xludf.DUMMYFUNCTION("""COMPUTED_VALUE"""),"Kuliah Lapang Pertanian Terpadu (12D2)")</f>
        <v>Kuliah Lapang Pertanian Terpadu (12D2)</v>
      </c>
      <c r="U77" s="5" t="str">
        <f ca="1">IFERROR(__xludf.DUMMYFUNCTION("""COMPUTED_VALUE"""),"Metode Penelitian Survey")</f>
        <v>Metode Penelitian Survey</v>
      </c>
      <c r="V77" s="5" t="str">
        <f ca="1">IFERROR(__xludf.DUMMYFUNCTION("""COMPUTED_VALUE"""),"Mikrobiologi Pertanian")</f>
        <v>Mikrobiologi Pertanian</v>
      </c>
      <c r="W77" s="5" t="str">
        <f ca="1">IFERROR(__xludf.DUMMYFUNCTION("""COMPUTED_VALUE"""),"Pemuliaan Tanaman")</f>
        <v>Pemuliaan Tanaman</v>
      </c>
      <c r="X77" s="5" t="str">
        <f ca="1">IFERROR(__xludf.DUMMYFUNCTION("""COMPUTED_VALUE"""),"Pengelolaan Hama Terpadu")</f>
        <v>Pengelolaan Hama Terpadu</v>
      </c>
      <c r="Y77" s="5" t="str">
        <f ca="1">IFERROR(__xludf.DUMMYFUNCTION("""COMPUTED_VALUE"""),"Pengelolaan Air")</f>
        <v>Pengelolaan Air</v>
      </c>
      <c r="Z77" s="5" t="str">
        <f ca="1">IFERROR(__xludf.DUMMYFUNCTION("""COMPUTED_VALUE"""),"Perbanyakan Vegetatif")</f>
        <v>Perbanyakan Vegetatif</v>
      </c>
      <c r="AA77" s="5" t="str">
        <f ca="1">IFERROR(__xludf.DUMMYFUNCTION("""COMPUTED_VALUE"""),"Praktek Kerja (12D1)")</f>
        <v>Praktek Kerja (12D1)</v>
      </c>
      <c r="AB77" s="5" t="str">
        <f ca="1">IFERROR(__xludf.DUMMYFUNCTION("""COMPUTED_VALUE"""),"Praktek Kerja (12D2)")</f>
        <v>Praktek Kerja (12D2)</v>
      </c>
      <c r="AC77" s="5" t="str">
        <f ca="1">IFERROR(__xludf.DUMMYFUNCTION("""COMPUTED_VALUE"""),"Praktikum Agroklimatologi")</f>
        <v>Praktikum Agroklimatologi</v>
      </c>
      <c r="AD77" s="5" t="str">
        <f ca="1">IFERROR(__xludf.DUMMYFUNCTION("""COMPUTED_VALUE"""),"Praktikum Agroteknologi Tanaman Perkebunan")</f>
        <v>Praktikum Agroteknologi Tanaman Perkebunan</v>
      </c>
      <c r="AE77" s="5" t="str">
        <f ca="1">IFERROR(__xludf.DUMMYFUNCTION("""COMPUTED_VALUE"""),"Praktikum Biokimia Tanaman")</f>
        <v>Praktikum Biokimia Tanaman</v>
      </c>
      <c r="AF77" s="5" t="str">
        <f ca="1">IFERROR(__xludf.DUMMYFUNCTION("""COMPUTED_VALUE"""),"Praktikum Fisiologi Tanaman")</f>
        <v>Praktikum Fisiologi Tanaman</v>
      </c>
      <c r="AG77" s="5" t="str">
        <f ca="1">IFERROR(__xludf.DUMMYFUNCTION("""COMPUTED_VALUE"""),"Praktikum Ilmu Hama, Penyakit dan Gulma")</f>
        <v>Praktikum Ilmu Hama, Penyakit dan Gulma</v>
      </c>
      <c r="AH77" s="5" t="str">
        <f ca="1">IFERROR(__xludf.DUMMYFUNCTION("""COMPUTED_VALUE"""),"Praktikum Kesuburan Tanah")</f>
        <v>Praktikum Kesuburan Tanah</v>
      </c>
      <c r="AI77" s="5" t="str">
        <f ca="1">IFERROR(__xludf.DUMMYFUNCTION("""COMPUTED_VALUE"""),"Praktikum Komunikasi Pertanian")</f>
        <v>Praktikum Komunikasi Pertanian</v>
      </c>
      <c r="AJ77" s="5" t="str">
        <f ca="1">IFERROR(__xludf.DUMMYFUNCTION("""COMPUTED_VALUE"""),"Praktikum Mikrobiologi Pertanian")</f>
        <v>Praktikum Mikrobiologi Pertanian</v>
      </c>
      <c r="AK77" s="5" t="str">
        <f ca="1">IFERROR(__xludf.DUMMYFUNCTION("""COMPUTED_VALUE"""),"Praktikum Pemuliaan Tanaman")</f>
        <v>Praktikum Pemuliaan Tanaman</v>
      </c>
      <c r="AL77" s="5" t="str">
        <f ca="1">IFERROR(__xludf.DUMMYFUNCTION("""COMPUTED_VALUE"""),"Praktikum Pengelolaan Air")</f>
        <v>Praktikum Pengelolaan Air</v>
      </c>
      <c r="AM77" s="5" t="str">
        <f ca="1">IFERROR(__xludf.DUMMYFUNCTION("""COMPUTED_VALUE"""),"Praktikum Pengelolaan Hama Terpadu")</f>
        <v>Praktikum Pengelolaan Hama Terpadu</v>
      </c>
      <c r="AN77" s="5" t="str">
        <f ca="1">IFERROR(__xludf.DUMMYFUNCTION("""COMPUTED_VALUE"""),"Praktikum Perbanyakan Vegetatif")</f>
        <v>Praktikum Perbanyakan Vegetatif</v>
      </c>
      <c r="AO77" s="5" t="str">
        <f ca="1">IFERROR(__xludf.DUMMYFUNCTION("""COMPUTED_VALUE"""),"Praktikum Teknologi Benih")</f>
        <v>Praktikum Teknologi Benih</v>
      </c>
      <c r="AP77" s="5" t="str">
        <f ca="1">IFERROR(__xludf.DUMMYFUNCTION("""COMPUTED_VALUE"""),"Sosiologi Pertanian")</f>
        <v>Sosiologi Pertanian</v>
      </c>
      <c r="AQ77" s="5" t="str">
        <f ca="1">IFERROR(__xludf.DUMMYFUNCTION("""COMPUTED_VALUE"""),"Teknologi Benih")</f>
        <v>Teknologi Benih</v>
      </c>
    </row>
    <row r="78" spans="2:52" ht="13.2" x14ac:dyDescent="0.25">
      <c r="B78" s="16" t="s">
        <v>30</v>
      </c>
      <c r="C78" s="17" t="s">
        <v>201</v>
      </c>
      <c r="D78" s="16" t="s">
        <v>126</v>
      </c>
      <c r="E78" s="16">
        <v>3</v>
      </c>
      <c r="F78" s="16" t="s">
        <v>131</v>
      </c>
      <c r="G78" s="17" t="s">
        <v>202</v>
      </c>
      <c r="I78" s="5" t="str">
        <f ca="1">IFERROR(__xludf.DUMMYFUNCTION("transpose(unique( filter(C$3:C$119,B$3:B$119='master data'!E83)))"),"Agribisnis")</f>
        <v>Agribisnis</v>
      </c>
      <c r="J78" s="5" t="str">
        <f ca="1">IFERROR(__xludf.DUMMYFUNCTION("""COMPUTED_VALUE"""),"Agroklimatologi")</f>
        <v>Agroklimatologi</v>
      </c>
      <c r="K78" s="5" t="str">
        <f ca="1">IFERROR(__xludf.DUMMYFUNCTION("""COMPUTED_VALUE"""),"Agroteknologi Serealia dan Umbi")</f>
        <v>Agroteknologi Serealia dan Umbi</v>
      </c>
      <c r="L78" s="5" t="str">
        <f ca="1">IFERROR(__xludf.DUMMYFUNCTION("""COMPUTED_VALUE"""),"Agroteknologi Tanaman Perkebunan")</f>
        <v>Agroteknologi Tanaman Perkebunan</v>
      </c>
      <c r="M78" s="5" t="str">
        <f ca="1">IFERROR(__xludf.DUMMYFUNCTION("""COMPUTED_VALUE"""),"Biokimia Tanaman")</f>
        <v>Biokimia Tanaman</v>
      </c>
      <c r="N78" s="5" t="str">
        <f ca="1">IFERROR(__xludf.DUMMYFUNCTION("""COMPUTED_VALUE"""),"Fisiologi Tanaman")</f>
        <v>Fisiologi Tanaman</v>
      </c>
      <c r="O78" s="5" t="str">
        <f ca="1">IFERROR(__xludf.DUMMYFUNCTION("""COMPUTED_VALUE"""),"Ilmu Hama, Penyakit dan Gulma")</f>
        <v>Ilmu Hama, Penyakit dan Gulma</v>
      </c>
      <c r="P78" s="5" t="str">
        <f ca="1">IFERROR(__xludf.DUMMYFUNCTION("""COMPUTED_VALUE"""),"Kesuburan Tanah")</f>
        <v>Kesuburan Tanah</v>
      </c>
      <c r="Q78" s="5" t="str">
        <f ca="1">IFERROR(__xludf.DUMMYFUNCTION("""COMPUTED_VALUE"""),"Kolokium")</f>
        <v>Kolokium</v>
      </c>
      <c r="R78" s="5" t="str">
        <f ca="1">IFERROR(__xludf.DUMMYFUNCTION("""COMPUTED_VALUE"""),"Komunikasi Pertanian")</f>
        <v>Komunikasi Pertanian</v>
      </c>
      <c r="S78" s="5" t="str">
        <f ca="1">IFERROR(__xludf.DUMMYFUNCTION("""COMPUTED_VALUE"""),"Konservasi Tanah dan Air")</f>
        <v>Konservasi Tanah dan Air</v>
      </c>
      <c r="T78" s="5" t="str">
        <f ca="1">IFERROR(__xludf.DUMMYFUNCTION("""COMPUTED_VALUE"""),"Kuliah Lapang Pertanian Terpadu (12D2)")</f>
        <v>Kuliah Lapang Pertanian Terpadu (12D2)</v>
      </c>
      <c r="U78" s="5" t="str">
        <f ca="1">IFERROR(__xludf.DUMMYFUNCTION("""COMPUTED_VALUE"""),"Metode Penelitian Survey")</f>
        <v>Metode Penelitian Survey</v>
      </c>
      <c r="V78" s="5" t="str">
        <f ca="1">IFERROR(__xludf.DUMMYFUNCTION("""COMPUTED_VALUE"""),"Mikrobiologi Pertanian")</f>
        <v>Mikrobiologi Pertanian</v>
      </c>
      <c r="W78" s="5" t="str">
        <f ca="1">IFERROR(__xludf.DUMMYFUNCTION("""COMPUTED_VALUE"""),"Pemuliaan Tanaman")</f>
        <v>Pemuliaan Tanaman</v>
      </c>
      <c r="X78" s="5" t="str">
        <f ca="1">IFERROR(__xludf.DUMMYFUNCTION("""COMPUTED_VALUE"""),"Pengelolaan Hama Terpadu")</f>
        <v>Pengelolaan Hama Terpadu</v>
      </c>
      <c r="Y78" s="5" t="str">
        <f ca="1">IFERROR(__xludf.DUMMYFUNCTION("""COMPUTED_VALUE"""),"Pengelolaan Air")</f>
        <v>Pengelolaan Air</v>
      </c>
      <c r="Z78" s="5" t="str">
        <f ca="1">IFERROR(__xludf.DUMMYFUNCTION("""COMPUTED_VALUE"""),"Perbanyakan Vegetatif")</f>
        <v>Perbanyakan Vegetatif</v>
      </c>
      <c r="AA78" s="5" t="str">
        <f ca="1">IFERROR(__xludf.DUMMYFUNCTION("""COMPUTED_VALUE"""),"Praktek Kerja (12D1)")</f>
        <v>Praktek Kerja (12D1)</v>
      </c>
      <c r="AB78" s="5" t="str">
        <f ca="1">IFERROR(__xludf.DUMMYFUNCTION("""COMPUTED_VALUE"""),"Praktek Kerja (12D2)")</f>
        <v>Praktek Kerja (12D2)</v>
      </c>
      <c r="AC78" s="5" t="str">
        <f ca="1">IFERROR(__xludf.DUMMYFUNCTION("""COMPUTED_VALUE"""),"Praktikum Agroklimatologi")</f>
        <v>Praktikum Agroklimatologi</v>
      </c>
      <c r="AD78" s="5" t="str">
        <f ca="1">IFERROR(__xludf.DUMMYFUNCTION("""COMPUTED_VALUE"""),"Praktikum Agroteknologi Tanaman Perkebunan")</f>
        <v>Praktikum Agroteknologi Tanaman Perkebunan</v>
      </c>
      <c r="AE78" s="5" t="str">
        <f ca="1">IFERROR(__xludf.DUMMYFUNCTION("""COMPUTED_VALUE"""),"Praktikum Biokimia Tanaman")</f>
        <v>Praktikum Biokimia Tanaman</v>
      </c>
      <c r="AF78" s="5" t="str">
        <f ca="1">IFERROR(__xludf.DUMMYFUNCTION("""COMPUTED_VALUE"""),"Praktikum Fisiologi Tanaman")</f>
        <v>Praktikum Fisiologi Tanaman</v>
      </c>
      <c r="AG78" s="5" t="str">
        <f ca="1">IFERROR(__xludf.DUMMYFUNCTION("""COMPUTED_VALUE"""),"Praktikum Ilmu Hama, Penyakit dan Gulma")</f>
        <v>Praktikum Ilmu Hama, Penyakit dan Gulma</v>
      </c>
      <c r="AH78" s="5" t="str">
        <f ca="1">IFERROR(__xludf.DUMMYFUNCTION("""COMPUTED_VALUE"""),"Praktikum Kesuburan Tanah")</f>
        <v>Praktikum Kesuburan Tanah</v>
      </c>
      <c r="AI78" s="5" t="str">
        <f ca="1">IFERROR(__xludf.DUMMYFUNCTION("""COMPUTED_VALUE"""),"Praktikum Komunikasi Pertanian")</f>
        <v>Praktikum Komunikasi Pertanian</v>
      </c>
      <c r="AJ78" s="5" t="str">
        <f ca="1">IFERROR(__xludf.DUMMYFUNCTION("""COMPUTED_VALUE"""),"Praktikum Mikrobiologi Pertanian")</f>
        <v>Praktikum Mikrobiologi Pertanian</v>
      </c>
      <c r="AK78" s="5" t="str">
        <f ca="1">IFERROR(__xludf.DUMMYFUNCTION("""COMPUTED_VALUE"""),"Praktikum Pemuliaan Tanaman")</f>
        <v>Praktikum Pemuliaan Tanaman</v>
      </c>
      <c r="AL78" s="5" t="str">
        <f ca="1">IFERROR(__xludf.DUMMYFUNCTION("""COMPUTED_VALUE"""),"Praktikum Pengelolaan Air")</f>
        <v>Praktikum Pengelolaan Air</v>
      </c>
      <c r="AM78" s="5" t="str">
        <f ca="1">IFERROR(__xludf.DUMMYFUNCTION("""COMPUTED_VALUE"""),"Praktikum Pengelolaan Hama Terpadu")</f>
        <v>Praktikum Pengelolaan Hama Terpadu</v>
      </c>
      <c r="AN78" s="5" t="str">
        <f ca="1">IFERROR(__xludf.DUMMYFUNCTION("""COMPUTED_VALUE"""),"Praktikum Perbanyakan Vegetatif")</f>
        <v>Praktikum Perbanyakan Vegetatif</v>
      </c>
      <c r="AO78" s="5" t="str">
        <f ca="1">IFERROR(__xludf.DUMMYFUNCTION("""COMPUTED_VALUE"""),"Praktikum Teknologi Benih")</f>
        <v>Praktikum Teknologi Benih</v>
      </c>
      <c r="AP78" s="5" t="str">
        <f ca="1">IFERROR(__xludf.DUMMYFUNCTION("""COMPUTED_VALUE"""),"Sosiologi Pertanian")</f>
        <v>Sosiologi Pertanian</v>
      </c>
      <c r="AQ78" s="5" t="str">
        <f ca="1">IFERROR(__xludf.DUMMYFUNCTION("""COMPUTED_VALUE"""),"Teknologi Benih")</f>
        <v>Teknologi Benih</v>
      </c>
    </row>
    <row r="79" spans="2:52" ht="14.4" x14ac:dyDescent="0.3">
      <c r="B79" s="16" t="s">
        <v>30</v>
      </c>
      <c r="C79" s="17" t="s">
        <v>108</v>
      </c>
      <c r="D79" s="16" t="s">
        <v>133</v>
      </c>
      <c r="E79" s="16">
        <v>2</v>
      </c>
      <c r="F79" s="18" t="s">
        <v>131</v>
      </c>
      <c r="G79" s="17" t="s">
        <v>203</v>
      </c>
      <c r="I79" s="5" t="str">
        <f ca="1">IFERROR(__xludf.DUMMYFUNCTION("transpose(unique( filter(C$3:C$119,B$3:B$119='master data'!E84)))"),"Agribisnis")</f>
        <v>Agribisnis</v>
      </c>
      <c r="J79" s="5" t="str">
        <f ca="1">IFERROR(__xludf.DUMMYFUNCTION("""COMPUTED_VALUE"""),"Agroklimatologi")</f>
        <v>Agroklimatologi</v>
      </c>
      <c r="K79" s="5" t="str">
        <f ca="1">IFERROR(__xludf.DUMMYFUNCTION("""COMPUTED_VALUE"""),"Agroteknologi Serealia dan Umbi")</f>
        <v>Agroteknologi Serealia dan Umbi</v>
      </c>
      <c r="L79" s="5" t="str">
        <f ca="1">IFERROR(__xludf.DUMMYFUNCTION("""COMPUTED_VALUE"""),"Agroteknologi Tanaman Perkebunan")</f>
        <v>Agroteknologi Tanaman Perkebunan</v>
      </c>
      <c r="M79" s="5" t="str">
        <f ca="1">IFERROR(__xludf.DUMMYFUNCTION("""COMPUTED_VALUE"""),"Biokimia Tanaman")</f>
        <v>Biokimia Tanaman</v>
      </c>
      <c r="N79" s="5" t="str">
        <f ca="1">IFERROR(__xludf.DUMMYFUNCTION("""COMPUTED_VALUE"""),"Fisiologi Tanaman")</f>
        <v>Fisiologi Tanaman</v>
      </c>
      <c r="O79" s="5" t="str">
        <f ca="1">IFERROR(__xludf.DUMMYFUNCTION("""COMPUTED_VALUE"""),"Ilmu Hama, Penyakit dan Gulma")</f>
        <v>Ilmu Hama, Penyakit dan Gulma</v>
      </c>
      <c r="P79" s="5" t="str">
        <f ca="1">IFERROR(__xludf.DUMMYFUNCTION("""COMPUTED_VALUE"""),"Kesuburan Tanah")</f>
        <v>Kesuburan Tanah</v>
      </c>
      <c r="Q79" s="5" t="str">
        <f ca="1">IFERROR(__xludf.DUMMYFUNCTION("""COMPUTED_VALUE"""),"Kolokium")</f>
        <v>Kolokium</v>
      </c>
      <c r="R79" s="5" t="str">
        <f ca="1">IFERROR(__xludf.DUMMYFUNCTION("""COMPUTED_VALUE"""),"Komunikasi Pertanian")</f>
        <v>Komunikasi Pertanian</v>
      </c>
      <c r="S79" s="5" t="str">
        <f ca="1">IFERROR(__xludf.DUMMYFUNCTION("""COMPUTED_VALUE"""),"Konservasi Tanah dan Air")</f>
        <v>Konservasi Tanah dan Air</v>
      </c>
      <c r="T79" s="5" t="str">
        <f ca="1">IFERROR(__xludf.DUMMYFUNCTION("""COMPUTED_VALUE"""),"Kuliah Lapang Pertanian Terpadu (12D2)")</f>
        <v>Kuliah Lapang Pertanian Terpadu (12D2)</v>
      </c>
      <c r="U79" s="5" t="str">
        <f ca="1">IFERROR(__xludf.DUMMYFUNCTION("""COMPUTED_VALUE"""),"Metode Penelitian Survey")</f>
        <v>Metode Penelitian Survey</v>
      </c>
      <c r="V79" s="5" t="str">
        <f ca="1">IFERROR(__xludf.DUMMYFUNCTION("""COMPUTED_VALUE"""),"Mikrobiologi Pertanian")</f>
        <v>Mikrobiologi Pertanian</v>
      </c>
      <c r="W79" s="5" t="str">
        <f ca="1">IFERROR(__xludf.DUMMYFUNCTION("""COMPUTED_VALUE"""),"Pemuliaan Tanaman")</f>
        <v>Pemuliaan Tanaman</v>
      </c>
      <c r="X79" s="5" t="str">
        <f ca="1">IFERROR(__xludf.DUMMYFUNCTION("""COMPUTED_VALUE"""),"Pengelolaan Hama Terpadu")</f>
        <v>Pengelolaan Hama Terpadu</v>
      </c>
      <c r="Y79" s="5" t="str">
        <f ca="1">IFERROR(__xludf.DUMMYFUNCTION("""COMPUTED_VALUE"""),"Pengelolaan Air")</f>
        <v>Pengelolaan Air</v>
      </c>
      <c r="Z79" s="5" t="str">
        <f ca="1">IFERROR(__xludf.DUMMYFUNCTION("""COMPUTED_VALUE"""),"Perbanyakan Vegetatif")</f>
        <v>Perbanyakan Vegetatif</v>
      </c>
      <c r="AA79" s="5" t="str">
        <f ca="1">IFERROR(__xludf.DUMMYFUNCTION("""COMPUTED_VALUE"""),"Praktek Kerja (12D1)")</f>
        <v>Praktek Kerja (12D1)</v>
      </c>
      <c r="AB79" s="5" t="str">
        <f ca="1">IFERROR(__xludf.DUMMYFUNCTION("""COMPUTED_VALUE"""),"Praktek Kerja (12D2)")</f>
        <v>Praktek Kerja (12D2)</v>
      </c>
      <c r="AC79" s="5" t="str">
        <f ca="1">IFERROR(__xludf.DUMMYFUNCTION("""COMPUTED_VALUE"""),"Praktikum Agroklimatologi")</f>
        <v>Praktikum Agroklimatologi</v>
      </c>
      <c r="AD79" s="5" t="str">
        <f ca="1">IFERROR(__xludf.DUMMYFUNCTION("""COMPUTED_VALUE"""),"Praktikum Agroteknologi Tanaman Perkebunan")</f>
        <v>Praktikum Agroteknologi Tanaman Perkebunan</v>
      </c>
      <c r="AE79" s="5" t="str">
        <f ca="1">IFERROR(__xludf.DUMMYFUNCTION("""COMPUTED_VALUE"""),"Praktikum Biokimia Tanaman")</f>
        <v>Praktikum Biokimia Tanaman</v>
      </c>
      <c r="AF79" s="5" t="str">
        <f ca="1">IFERROR(__xludf.DUMMYFUNCTION("""COMPUTED_VALUE"""),"Praktikum Fisiologi Tanaman")</f>
        <v>Praktikum Fisiologi Tanaman</v>
      </c>
      <c r="AG79" s="5" t="str">
        <f ca="1">IFERROR(__xludf.DUMMYFUNCTION("""COMPUTED_VALUE"""),"Praktikum Ilmu Hama, Penyakit dan Gulma")</f>
        <v>Praktikum Ilmu Hama, Penyakit dan Gulma</v>
      </c>
      <c r="AH79" s="5" t="str">
        <f ca="1">IFERROR(__xludf.DUMMYFUNCTION("""COMPUTED_VALUE"""),"Praktikum Kesuburan Tanah")</f>
        <v>Praktikum Kesuburan Tanah</v>
      </c>
      <c r="AI79" s="5" t="str">
        <f ca="1">IFERROR(__xludf.DUMMYFUNCTION("""COMPUTED_VALUE"""),"Praktikum Komunikasi Pertanian")</f>
        <v>Praktikum Komunikasi Pertanian</v>
      </c>
      <c r="AJ79" s="5" t="str">
        <f ca="1">IFERROR(__xludf.DUMMYFUNCTION("""COMPUTED_VALUE"""),"Praktikum Mikrobiologi Pertanian")</f>
        <v>Praktikum Mikrobiologi Pertanian</v>
      </c>
      <c r="AK79" s="5" t="str">
        <f ca="1">IFERROR(__xludf.DUMMYFUNCTION("""COMPUTED_VALUE"""),"Praktikum Pemuliaan Tanaman")</f>
        <v>Praktikum Pemuliaan Tanaman</v>
      </c>
      <c r="AL79" s="5" t="str">
        <f ca="1">IFERROR(__xludf.DUMMYFUNCTION("""COMPUTED_VALUE"""),"Praktikum Pengelolaan Air")</f>
        <v>Praktikum Pengelolaan Air</v>
      </c>
      <c r="AM79" s="5" t="str">
        <f ca="1">IFERROR(__xludf.DUMMYFUNCTION("""COMPUTED_VALUE"""),"Praktikum Pengelolaan Hama Terpadu")</f>
        <v>Praktikum Pengelolaan Hama Terpadu</v>
      </c>
      <c r="AN79" s="5" t="str">
        <f ca="1">IFERROR(__xludf.DUMMYFUNCTION("""COMPUTED_VALUE"""),"Praktikum Perbanyakan Vegetatif")</f>
        <v>Praktikum Perbanyakan Vegetatif</v>
      </c>
      <c r="AO79" s="5" t="str">
        <f ca="1">IFERROR(__xludf.DUMMYFUNCTION("""COMPUTED_VALUE"""),"Praktikum Teknologi Benih")</f>
        <v>Praktikum Teknologi Benih</v>
      </c>
      <c r="AP79" s="5" t="str">
        <f ca="1">IFERROR(__xludf.DUMMYFUNCTION("""COMPUTED_VALUE"""),"Sosiologi Pertanian")</f>
        <v>Sosiologi Pertanian</v>
      </c>
      <c r="AQ79" s="5" t="str">
        <f ca="1">IFERROR(__xludf.DUMMYFUNCTION("""COMPUTED_VALUE"""),"Teknologi Benih")</f>
        <v>Teknologi Benih</v>
      </c>
    </row>
    <row r="80" spans="2:52" ht="13.2" x14ac:dyDescent="0.25">
      <c r="B80" s="16" t="s">
        <v>30</v>
      </c>
      <c r="C80" s="17" t="s">
        <v>204</v>
      </c>
      <c r="D80" s="16" t="s">
        <v>126</v>
      </c>
      <c r="E80" s="16">
        <v>2</v>
      </c>
      <c r="F80" s="16" t="s">
        <v>131</v>
      </c>
      <c r="G80" s="17" t="s">
        <v>205</v>
      </c>
      <c r="I80" s="5" t="str">
        <f ca="1">IFERROR(__xludf.DUMMYFUNCTION("transpose(unique( filter(C$3:C$119,B$3:B$119='master data'!E85)))"),"Agribisnis")</f>
        <v>Agribisnis</v>
      </c>
      <c r="J80" s="5" t="str">
        <f ca="1">IFERROR(__xludf.DUMMYFUNCTION("""COMPUTED_VALUE"""),"Agroklimatologi")</f>
        <v>Agroklimatologi</v>
      </c>
      <c r="K80" s="5" t="str">
        <f ca="1">IFERROR(__xludf.DUMMYFUNCTION("""COMPUTED_VALUE"""),"Agroteknologi Serealia dan Umbi")</f>
        <v>Agroteknologi Serealia dan Umbi</v>
      </c>
      <c r="L80" s="5" t="str">
        <f ca="1">IFERROR(__xludf.DUMMYFUNCTION("""COMPUTED_VALUE"""),"Agroteknologi Tanaman Perkebunan")</f>
        <v>Agroteknologi Tanaman Perkebunan</v>
      </c>
      <c r="M80" s="5" t="str">
        <f ca="1">IFERROR(__xludf.DUMMYFUNCTION("""COMPUTED_VALUE"""),"Biokimia Tanaman")</f>
        <v>Biokimia Tanaman</v>
      </c>
      <c r="N80" s="5" t="str">
        <f ca="1">IFERROR(__xludf.DUMMYFUNCTION("""COMPUTED_VALUE"""),"Fisiologi Tanaman")</f>
        <v>Fisiologi Tanaman</v>
      </c>
      <c r="O80" s="5" t="str">
        <f ca="1">IFERROR(__xludf.DUMMYFUNCTION("""COMPUTED_VALUE"""),"Ilmu Hama, Penyakit dan Gulma")</f>
        <v>Ilmu Hama, Penyakit dan Gulma</v>
      </c>
      <c r="P80" s="5" t="str">
        <f ca="1">IFERROR(__xludf.DUMMYFUNCTION("""COMPUTED_VALUE"""),"Kesuburan Tanah")</f>
        <v>Kesuburan Tanah</v>
      </c>
      <c r="Q80" s="5" t="str">
        <f ca="1">IFERROR(__xludf.DUMMYFUNCTION("""COMPUTED_VALUE"""),"Kolokium")</f>
        <v>Kolokium</v>
      </c>
      <c r="R80" s="5" t="str">
        <f ca="1">IFERROR(__xludf.DUMMYFUNCTION("""COMPUTED_VALUE"""),"Komunikasi Pertanian")</f>
        <v>Komunikasi Pertanian</v>
      </c>
      <c r="S80" s="5" t="str">
        <f ca="1">IFERROR(__xludf.DUMMYFUNCTION("""COMPUTED_VALUE"""),"Konservasi Tanah dan Air")</f>
        <v>Konservasi Tanah dan Air</v>
      </c>
      <c r="T80" s="5" t="str">
        <f ca="1">IFERROR(__xludf.DUMMYFUNCTION("""COMPUTED_VALUE"""),"Kuliah Lapang Pertanian Terpadu (12D2)")</f>
        <v>Kuliah Lapang Pertanian Terpadu (12D2)</v>
      </c>
      <c r="U80" s="5" t="str">
        <f ca="1">IFERROR(__xludf.DUMMYFUNCTION("""COMPUTED_VALUE"""),"Metode Penelitian Survey")</f>
        <v>Metode Penelitian Survey</v>
      </c>
      <c r="V80" s="5" t="str">
        <f ca="1">IFERROR(__xludf.DUMMYFUNCTION("""COMPUTED_VALUE"""),"Mikrobiologi Pertanian")</f>
        <v>Mikrobiologi Pertanian</v>
      </c>
      <c r="W80" s="5" t="str">
        <f ca="1">IFERROR(__xludf.DUMMYFUNCTION("""COMPUTED_VALUE"""),"Pemuliaan Tanaman")</f>
        <v>Pemuliaan Tanaman</v>
      </c>
      <c r="X80" s="5" t="str">
        <f ca="1">IFERROR(__xludf.DUMMYFUNCTION("""COMPUTED_VALUE"""),"Pengelolaan Hama Terpadu")</f>
        <v>Pengelolaan Hama Terpadu</v>
      </c>
      <c r="Y80" s="5" t="str">
        <f ca="1">IFERROR(__xludf.DUMMYFUNCTION("""COMPUTED_VALUE"""),"Pengelolaan Air")</f>
        <v>Pengelolaan Air</v>
      </c>
      <c r="Z80" s="5" t="str">
        <f ca="1">IFERROR(__xludf.DUMMYFUNCTION("""COMPUTED_VALUE"""),"Perbanyakan Vegetatif")</f>
        <v>Perbanyakan Vegetatif</v>
      </c>
      <c r="AA80" s="5" t="str">
        <f ca="1">IFERROR(__xludf.DUMMYFUNCTION("""COMPUTED_VALUE"""),"Praktek Kerja (12D1)")</f>
        <v>Praktek Kerja (12D1)</v>
      </c>
      <c r="AB80" s="5" t="str">
        <f ca="1">IFERROR(__xludf.DUMMYFUNCTION("""COMPUTED_VALUE"""),"Praktek Kerja (12D2)")</f>
        <v>Praktek Kerja (12D2)</v>
      </c>
      <c r="AC80" s="5" t="str">
        <f ca="1">IFERROR(__xludf.DUMMYFUNCTION("""COMPUTED_VALUE"""),"Praktikum Agroklimatologi")</f>
        <v>Praktikum Agroklimatologi</v>
      </c>
      <c r="AD80" s="5" t="str">
        <f ca="1">IFERROR(__xludf.DUMMYFUNCTION("""COMPUTED_VALUE"""),"Praktikum Agroteknologi Tanaman Perkebunan")</f>
        <v>Praktikum Agroteknologi Tanaman Perkebunan</v>
      </c>
      <c r="AE80" s="5" t="str">
        <f ca="1">IFERROR(__xludf.DUMMYFUNCTION("""COMPUTED_VALUE"""),"Praktikum Biokimia Tanaman")</f>
        <v>Praktikum Biokimia Tanaman</v>
      </c>
      <c r="AF80" s="5" t="str">
        <f ca="1">IFERROR(__xludf.DUMMYFUNCTION("""COMPUTED_VALUE"""),"Praktikum Fisiologi Tanaman")</f>
        <v>Praktikum Fisiologi Tanaman</v>
      </c>
      <c r="AG80" s="5" t="str">
        <f ca="1">IFERROR(__xludf.DUMMYFUNCTION("""COMPUTED_VALUE"""),"Praktikum Ilmu Hama, Penyakit dan Gulma")</f>
        <v>Praktikum Ilmu Hama, Penyakit dan Gulma</v>
      </c>
      <c r="AH80" s="5" t="str">
        <f ca="1">IFERROR(__xludf.DUMMYFUNCTION("""COMPUTED_VALUE"""),"Praktikum Kesuburan Tanah")</f>
        <v>Praktikum Kesuburan Tanah</v>
      </c>
      <c r="AI80" s="5" t="str">
        <f ca="1">IFERROR(__xludf.DUMMYFUNCTION("""COMPUTED_VALUE"""),"Praktikum Komunikasi Pertanian")</f>
        <v>Praktikum Komunikasi Pertanian</v>
      </c>
      <c r="AJ80" s="5" t="str">
        <f ca="1">IFERROR(__xludf.DUMMYFUNCTION("""COMPUTED_VALUE"""),"Praktikum Mikrobiologi Pertanian")</f>
        <v>Praktikum Mikrobiologi Pertanian</v>
      </c>
      <c r="AK80" s="5" t="str">
        <f ca="1">IFERROR(__xludf.DUMMYFUNCTION("""COMPUTED_VALUE"""),"Praktikum Pemuliaan Tanaman")</f>
        <v>Praktikum Pemuliaan Tanaman</v>
      </c>
      <c r="AL80" s="5" t="str">
        <f ca="1">IFERROR(__xludf.DUMMYFUNCTION("""COMPUTED_VALUE"""),"Praktikum Pengelolaan Air")</f>
        <v>Praktikum Pengelolaan Air</v>
      </c>
      <c r="AM80" s="5" t="str">
        <f ca="1">IFERROR(__xludf.DUMMYFUNCTION("""COMPUTED_VALUE"""),"Praktikum Pengelolaan Hama Terpadu")</f>
        <v>Praktikum Pengelolaan Hama Terpadu</v>
      </c>
      <c r="AN80" s="5" t="str">
        <f ca="1">IFERROR(__xludf.DUMMYFUNCTION("""COMPUTED_VALUE"""),"Praktikum Perbanyakan Vegetatif")</f>
        <v>Praktikum Perbanyakan Vegetatif</v>
      </c>
      <c r="AO80" s="5" t="str">
        <f ca="1">IFERROR(__xludf.DUMMYFUNCTION("""COMPUTED_VALUE"""),"Praktikum Teknologi Benih")</f>
        <v>Praktikum Teknologi Benih</v>
      </c>
      <c r="AP80" s="5" t="str">
        <f ca="1">IFERROR(__xludf.DUMMYFUNCTION("""COMPUTED_VALUE"""),"Sosiologi Pertanian")</f>
        <v>Sosiologi Pertanian</v>
      </c>
      <c r="AQ80" s="5" t="str">
        <f ca="1">IFERROR(__xludf.DUMMYFUNCTION("""COMPUTED_VALUE"""),"Teknologi Benih")</f>
        <v>Teknologi Benih</v>
      </c>
    </row>
    <row r="81" spans="2:52" ht="14.4" x14ac:dyDescent="0.3">
      <c r="B81" s="16" t="s">
        <v>30</v>
      </c>
      <c r="C81" s="17" t="s">
        <v>78</v>
      </c>
      <c r="D81" s="16" t="s">
        <v>126</v>
      </c>
      <c r="E81" s="16">
        <v>2</v>
      </c>
      <c r="F81" s="18" t="s">
        <v>131</v>
      </c>
      <c r="G81" s="17" t="s">
        <v>206</v>
      </c>
      <c r="I81" s="5" t="str">
        <f ca="1">IFERROR(__xludf.DUMMYFUNCTION("transpose(unique( filter(C$3:C$119,B$3:B$119='master data'!E86)))"),"Bahan Pakan dan Formulasi Ransum")</f>
        <v>Bahan Pakan dan Formulasi Ransum</v>
      </c>
      <c r="J81" s="5" t="str">
        <f ca="1">IFERROR(__xludf.DUMMYFUNCTION("""COMPUTED_VALUE"""),"Bioteknologi Reproduksi Ternak")</f>
        <v>Bioteknologi Reproduksi Ternak</v>
      </c>
      <c r="K81" s="5" t="str">
        <f ca="1">IFERROR(__xludf.DUMMYFUNCTION("""COMPUTED_VALUE"""),"Dasar Nutrisi Ternak")</f>
        <v>Dasar Nutrisi Ternak</v>
      </c>
      <c r="L81" s="5" t="str">
        <f ca="1">IFERROR(__xludf.DUMMYFUNCTION("""COMPUTED_VALUE"""),"Dasar Pemuliaan Ternak")</f>
        <v>Dasar Pemuliaan Ternak</v>
      </c>
      <c r="M81" s="5" t="str">
        <f ca="1">IFERROR(__xludf.DUMMYFUNCTION("""COMPUTED_VALUE"""),"Dasar Teknologi Hasil Ternak")</f>
        <v>Dasar Teknologi Hasil Ternak</v>
      </c>
      <c r="N81" s="5" t="str">
        <f ca="1">IFERROR(__xludf.DUMMYFUNCTION("""COMPUTED_VALUE"""),"Farmakologi")</f>
        <v>Farmakologi</v>
      </c>
      <c r="O81" s="5" t="str">
        <f ca="1">IFERROR(__xludf.DUMMYFUNCTION("""COMPUTED_VALUE"""),"Genetika")</f>
        <v>Genetika</v>
      </c>
      <c r="P81" s="5" t="str">
        <f ca="1">IFERROR(__xludf.DUMMYFUNCTION("""COMPUTED_VALUE"""),"Ilmu Kesehatan Ternak")</f>
        <v>Ilmu Kesehatan Ternak</v>
      </c>
      <c r="Q81" s="5" t="str">
        <f ca="1">IFERROR(__xludf.DUMMYFUNCTION("""COMPUTED_VALUE"""),"Ilmu Lingkungan Ternak dan AMDAL")</f>
        <v>Ilmu Lingkungan Ternak dan AMDAL</v>
      </c>
      <c r="R81" s="5" t="str">
        <f ca="1">IFERROR(__xludf.DUMMYFUNCTION("""COMPUTED_VALUE"""),"Inseminator")</f>
        <v>Inseminator</v>
      </c>
      <c r="S81" s="5" t="str">
        <f ca="1">IFERROR(__xludf.DUMMYFUNCTION("""COMPUTED_VALUE"""),"Kebijakan Pembangunan Peternakan")</f>
        <v>Kebijakan Pembangunan Peternakan</v>
      </c>
      <c r="T81" s="5" t="str">
        <f ca="1">IFERROR(__xludf.DUMMYFUNCTION("""COMPUTED_VALUE"""),"Kewirausahaan Lanjut")</f>
        <v>Kewirausahaan Lanjut</v>
      </c>
      <c r="U81" s="5" t="str">
        <f ca="1">IFERROR(__xludf.DUMMYFUNCTION("""COMPUTED_VALUE"""),"Kuliah Lapang II (12D1)")</f>
        <v>Kuliah Lapang II (12D1)</v>
      </c>
      <c r="V81" s="5" t="str">
        <f ca="1">IFERROR(__xludf.DUMMYFUNCTION("""COMPUTED_VALUE"""),"Kuliah Lapang II (12D2)")</f>
        <v>Kuliah Lapang II (12D2)</v>
      </c>
      <c r="W81" s="5" t="str">
        <f ca="1">IFERROR(__xludf.DUMMYFUNCTION("""COMPUTED_VALUE"""),"Kuliah Lapang Pertanian Terpadu (12D1)")</f>
        <v>Kuliah Lapang Pertanian Terpadu (12D1)</v>
      </c>
      <c r="X81" s="5" t="str">
        <f ca="1">IFERROR(__xludf.DUMMYFUNCTION("""COMPUTED_VALUE"""),"Magang Kerja Perusahaan (12D1)")</f>
        <v>Magang Kerja Perusahaan (12D1)</v>
      </c>
      <c r="Y81" s="5" t="str">
        <f ca="1">IFERROR(__xludf.DUMMYFUNCTION("""COMPUTED_VALUE"""),"Magang Kerja Perusahaan (12D2)")</f>
        <v>Magang Kerja Perusahaan (12D2)</v>
      </c>
      <c r="Z81" s="5" t="str">
        <f ca="1">IFERROR(__xludf.DUMMYFUNCTION("""COMPUTED_VALUE"""),"Magang Kerja Perusahaan (12D3)")</f>
        <v>Magang Kerja Perusahaan (12D3)</v>
      </c>
      <c r="AA81" s="5" t="str">
        <f ca="1">IFERROR(__xludf.DUMMYFUNCTION("""COMPUTED_VALUE"""),"Manajemen Ternak Perah")</f>
        <v>Manajemen Ternak Perah</v>
      </c>
      <c r="AB81" s="5" t="str">
        <f ca="1">IFERROR(__xludf.DUMMYFUNCTION("""COMPUTED_VALUE"""),"Manajemen Ternak Potong")</f>
        <v>Manajemen Ternak Potong</v>
      </c>
      <c r="AC81" s="5" t="str">
        <f ca="1">IFERROR(__xludf.DUMMYFUNCTION("""COMPUTED_VALUE"""),"Manajemen Ternak Unggas")</f>
        <v>Manajemen Ternak Unggas</v>
      </c>
      <c r="AD81" s="5" t="str">
        <f ca="1">IFERROR(__xludf.DUMMYFUNCTION("""COMPUTED_VALUE"""),"Mikrobiologi")</f>
        <v>Mikrobiologi</v>
      </c>
      <c r="AE81" s="5" t="str">
        <f ca="1">IFERROR(__xludf.DUMMYFUNCTION("""COMPUTED_VALUE"""),"Nutrisi Ternak Ruminansia")</f>
        <v>Nutrisi Ternak Ruminansia</v>
      </c>
      <c r="AF81" s="5" t="str">
        <f ca="1">IFERROR(__xludf.DUMMYFUNCTION("""COMPUTED_VALUE"""),"Nutrisionis")</f>
        <v>Nutrisionis</v>
      </c>
      <c r="AG81" s="5" t="str">
        <f ca="1">IFERROR(__xludf.DUMMYFUNCTION("""COMPUTED_VALUE"""),"Pemasaran Ternak dan Hasil Ternak")</f>
        <v>Pemasaran Ternak dan Hasil Ternak</v>
      </c>
      <c r="AH81" s="5" t="str">
        <f ca="1">IFERROR(__xludf.DUMMYFUNCTION("""COMPUTED_VALUE"""),"Praktikum Ilmu Kesehatan Ternak")</f>
        <v>Praktikum Ilmu Kesehatan Ternak</v>
      </c>
      <c r="AI81" s="5" t="str">
        <f ca="1">IFERROR(__xludf.DUMMYFUNCTION("""COMPUTED_VALUE"""),"Praktikum Manajemen Ternak Unggas (12D1)")</f>
        <v>Praktikum Manajemen Ternak Unggas (12D1)</v>
      </c>
      <c r="AJ81" s="5" t="str">
        <f ca="1">IFERROR(__xludf.DUMMYFUNCTION("""COMPUTED_VALUE"""),"Praktikum Manajemen Ternak Unggas (12D2)")</f>
        <v>Praktikum Manajemen Ternak Unggas (12D2)</v>
      </c>
      <c r="AK81" s="5" t="str">
        <f ca="1">IFERROR(__xludf.DUMMYFUNCTION("""COMPUTED_VALUE"""),"Praktikum Bahan Pakan dan Formulasi Ransum")</f>
        <v>Praktikum Bahan Pakan dan Formulasi Ransum</v>
      </c>
      <c r="AL81" s="5" t="str">
        <f ca="1">IFERROR(__xludf.DUMMYFUNCTION("""COMPUTED_VALUE"""),"Praktikum Bioteknologi Reproduksi Ternak (12D1)")</f>
        <v>Praktikum Bioteknologi Reproduksi Ternak (12D1)</v>
      </c>
      <c r="AM81" s="5" t="str">
        <f ca="1">IFERROR(__xludf.DUMMYFUNCTION("""COMPUTED_VALUE"""),"Praktikum Bioteknologi Reproduksi Ternak (12D2)")</f>
        <v>Praktikum Bioteknologi Reproduksi Ternak (12D2)</v>
      </c>
      <c r="AN81" s="5" t="str">
        <f ca="1">IFERROR(__xludf.DUMMYFUNCTION("""COMPUTED_VALUE"""),"Praktikum Dasar Nutrisi Ternak (12D1)")</f>
        <v>Praktikum Dasar Nutrisi Ternak (12D1)</v>
      </c>
      <c r="AO81" s="5" t="str">
        <f ca="1">IFERROR(__xludf.DUMMYFUNCTION("""COMPUTED_VALUE"""),"Praktikum Dasar Nutrisi Ternak (12D2)")</f>
        <v>Praktikum Dasar Nutrisi Ternak (12D2)</v>
      </c>
      <c r="AP81" s="5" t="str">
        <f ca="1">IFERROR(__xludf.DUMMYFUNCTION("""COMPUTED_VALUE"""),"Praktikum Manajemen Ternak Perah (12D1)")</f>
        <v>Praktikum Manajemen Ternak Perah (12D1)</v>
      </c>
      <c r="AQ81" s="5" t="str">
        <f ca="1">IFERROR(__xludf.DUMMYFUNCTION("""COMPUTED_VALUE"""),"Praktikum Manajemen Ternak Perah (12D2)")</f>
        <v>Praktikum Manajemen Ternak Perah (12D2)</v>
      </c>
      <c r="AR81" s="5" t="str">
        <f ca="1">IFERROR(__xludf.DUMMYFUNCTION("""COMPUTED_VALUE"""),"Praktikum Manajemen Ternak Potong (12D1)")</f>
        <v>Praktikum Manajemen Ternak Potong (12D1)</v>
      </c>
      <c r="AS81" s="5" t="str">
        <f ca="1">IFERROR(__xludf.DUMMYFUNCTION("""COMPUTED_VALUE"""),"Praktikum Manajemen Ternak Potong(12D2)")</f>
        <v>Praktikum Manajemen Ternak Potong(12D2)</v>
      </c>
      <c r="AT81" s="5" t="str">
        <f ca="1">IFERROR(__xludf.DUMMYFUNCTION("""COMPUTED_VALUE"""),"Praktikum Mikrobiologi (12D1)")</f>
        <v>Praktikum Mikrobiologi (12D1)</v>
      </c>
      <c r="AU81" s="5" t="str">
        <f ca="1">IFERROR(__xludf.DUMMYFUNCTION("""COMPUTED_VALUE"""),"Praktikum Mikrobiologi (12D2)")</f>
        <v>Praktikum Mikrobiologi (12D2)</v>
      </c>
      <c r="AV81" s="5" t="str">
        <f ca="1">IFERROR(__xludf.DUMMYFUNCTION("""COMPUTED_VALUE"""),"Praktikum Teknologi Pengolahan Daging dan Kulit (12D1)")</f>
        <v>Praktikum Teknologi Pengolahan Daging dan Kulit (12D1)</v>
      </c>
      <c r="AW81" s="5" t="str">
        <f ca="1">IFERROR(__xludf.DUMMYFUNCTION("""COMPUTED_VALUE"""),"Praktikum Teknologi Pengolahan Daging dan Kulit (12D2)")</f>
        <v>Praktikum Teknologi Pengolahan Daging dan Kulit (12D2)</v>
      </c>
      <c r="AX81" s="5" t="str">
        <f ca="1">IFERROR(__xludf.DUMMYFUNCTION("""COMPUTED_VALUE"""),"Seminar")</f>
        <v>Seminar</v>
      </c>
      <c r="AY81" s="5" t="str">
        <f ca="1">IFERROR(__xludf.DUMMYFUNCTION("""COMPUTED_VALUE"""),"Teknologi Pakan")</f>
        <v>Teknologi Pakan</v>
      </c>
      <c r="AZ81" s="5" t="str">
        <f ca="1">IFERROR(__xludf.DUMMYFUNCTION("""COMPUTED_VALUE"""),"Teknologi Pengolahan Daging dan Kulit")</f>
        <v>Teknologi Pengolahan Daging dan Kulit</v>
      </c>
    </row>
    <row r="82" spans="2:52" ht="14.4" x14ac:dyDescent="0.3">
      <c r="B82" s="16" t="s">
        <v>30</v>
      </c>
      <c r="C82" s="17" t="s">
        <v>207</v>
      </c>
      <c r="D82" s="16" t="s">
        <v>130</v>
      </c>
      <c r="E82" s="16">
        <v>2</v>
      </c>
      <c r="F82" s="18" t="s">
        <v>131</v>
      </c>
      <c r="G82" s="17" t="s">
        <v>208</v>
      </c>
      <c r="I82" s="5" t="str">
        <f ca="1">IFERROR(__xludf.DUMMYFUNCTION("transpose(unique( filter(C$3:C$119,B$3:B$119='master data'!E87)))"),"Agribisnis")</f>
        <v>Agribisnis</v>
      </c>
      <c r="J82" s="5" t="str">
        <f ca="1">IFERROR(__xludf.DUMMYFUNCTION("""COMPUTED_VALUE"""),"Agroklimatologi")</f>
        <v>Agroklimatologi</v>
      </c>
      <c r="K82" s="5" t="str">
        <f ca="1">IFERROR(__xludf.DUMMYFUNCTION("""COMPUTED_VALUE"""),"Agroteknologi Serealia dan Umbi")</f>
        <v>Agroteknologi Serealia dan Umbi</v>
      </c>
      <c r="L82" s="5" t="str">
        <f ca="1">IFERROR(__xludf.DUMMYFUNCTION("""COMPUTED_VALUE"""),"Agroteknologi Tanaman Perkebunan")</f>
        <v>Agroteknologi Tanaman Perkebunan</v>
      </c>
      <c r="M82" s="5" t="str">
        <f ca="1">IFERROR(__xludf.DUMMYFUNCTION("""COMPUTED_VALUE"""),"Biokimia Tanaman")</f>
        <v>Biokimia Tanaman</v>
      </c>
      <c r="N82" s="5" t="str">
        <f ca="1">IFERROR(__xludf.DUMMYFUNCTION("""COMPUTED_VALUE"""),"Fisiologi Tanaman")</f>
        <v>Fisiologi Tanaman</v>
      </c>
      <c r="O82" s="5" t="str">
        <f ca="1">IFERROR(__xludf.DUMMYFUNCTION("""COMPUTED_VALUE"""),"Ilmu Hama, Penyakit dan Gulma")</f>
        <v>Ilmu Hama, Penyakit dan Gulma</v>
      </c>
      <c r="P82" s="5" t="str">
        <f ca="1">IFERROR(__xludf.DUMMYFUNCTION("""COMPUTED_VALUE"""),"Kesuburan Tanah")</f>
        <v>Kesuburan Tanah</v>
      </c>
      <c r="Q82" s="5" t="str">
        <f ca="1">IFERROR(__xludf.DUMMYFUNCTION("""COMPUTED_VALUE"""),"Kolokium")</f>
        <v>Kolokium</v>
      </c>
      <c r="R82" s="5" t="str">
        <f ca="1">IFERROR(__xludf.DUMMYFUNCTION("""COMPUTED_VALUE"""),"Komunikasi Pertanian")</f>
        <v>Komunikasi Pertanian</v>
      </c>
      <c r="S82" s="5" t="str">
        <f ca="1">IFERROR(__xludf.DUMMYFUNCTION("""COMPUTED_VALUE"""),"Konservasi Tanah dan Air")</f>
        <v>Konservasi Tanah dan Air</v>
      </c>
      <c r="T82" s="5" t="str">
        <f ca="1">IFERROR(__xludf.DUMMYFUNCTION("""COMPUTED_VALUE"""),"Kuliah Lapang Pertanian Terpadu (12D2)")</f>
        <v>Kuliah Lapang Pertanian Terpadu (12D2)</v>
      </c>
      <c r="U82" s="5" t="str">
        <f ca="1">IFERROR(__xludf.DUMMYFUNCTION("""COMPUTED_VALUE"""),"Metode Penelitian Survey")</f>
        <v>Metode Penelitian Survey</v>
      </c>
      <c r="V82" s="5" t="str">
        <f ca="1">IFERROR(__xludf.DUMMYFUNCTION("""COMPUTED_VALUE"""),"Mikrobiologi Pertanian")</f>
        <v>Mikrobiologi Pertanian</v>
      </c>
      <c r="W82" s="5" t="str">
        <f ca="1">IFERROR(__xludf.DUMMYFUNCTION("""COMPUTED_VALUE"""),"Pemuliaan Tanaman")</f>
        <v>Pemuliaan Tanaman</v>
      </c>
      <c r="X82" s="5" t="str">
        <f ca="1">IFERROR(__xludf.DUMMYFUNCTION("""COMPUTED_VALUE"""),"Pengelolaan Hama Terpadu")</f>
        <v>Pengelolaan Hama Terpadu</v>
      </c>
      <c r="Y82" s="5" t="str">
        <f ca="1">IFERROR(__xludf.DUMMYFUNCTION("""COMPUTED_VALUE"""),"Pengelolaan Air")</f>
        <v>Pengelolaan Air</v>
      </c>
      <c r="Z82" s="5" t="str">
        <f ca="1">IFERROR(__xludf.DUMMYFUNCTION("""COMPUTED_VALUE"""),"Perbanyakan Vegetatif")</f>
        <v>Perbanyakan Vegetatif</v>
      </c>
      <c r="AA82" s="5" t="str">
        <f ca="1">IFERROR(__xludf.DUMMYFUNCTION("""COMPUTED_VALUE"""),"Praktek Kerja (12D1)")</f>
        <v>Praktek Kerja (12D1)</v>
      </c>
      <c r="AB82" s="5" t="str">
        <f ca="1">IFERROR(__xludf.DUMMYFUNCTION("""COMPUTED_VALUE"""),"Praktek Kerja (12D2)")</f>
        <v>Praktek Kerja (12D2)</v>
      </c>
      <c r="AC82" s="5" t="str">
        <f ca="1">IFERROR(__xludf.DUMMYFUNCTION("""COMPUTED_VALUE"""),"Praktikum Agroklimatologi")</f>
        <v>Praktikum Agroklimatologi</v>
      </c>
      <c r="AD82" s="5" t="str">
        <f ca="1">IFERROR(__xludf.DUMMYFUNCTION("""COMPUTED_VALUE"""),"Praktikum Agroteknologi Tanaman Perkebunan")</f>
        <v>Praktikum Agroteknologi Tanaman Perkebunan</v>
      </c>
      <c r="AE82" s="5" t="str">
        <f ca="1">IFERROR(__xludf.DUMMYFUNCTION("""COMPUTED_VALUE"""),"Praktikum Biokimia Tanaman")</f>
        <v>Praktikum Biokimia Tanaman</v>
      </c>
      <c r="AF82" s="5" t="str">
        <f ca="1">IFERROR(__xludf.DUMMYFUNCTION("""COMPUTED_VALUE"""),"Praktikum Fisiologi Tanaman")</f>
        <v>Praktikum Fisiologi Tanaman</v>
      </c>
      <c r="AG82" s="5" t="str">
        <f ca="1">IFERROR(__xludf.DUMMYFUNCTION("""COMPUTED_VALUE"""),"Praktikum Ilmu Hama, Penyakit dan Gulma")</f>
        <v>Praktikum Ilmu Hama, Penyakit dan Gulma</v>
      </c>
      <c r="AH82" s="5" t="str">
        <f ca="1">IFERROR(__xludf.DUMMYFUNCTION("""COMPUTED_VALUE"""),"Praktikum Kesuburan Tanah")</f>
        <v>Praktikum Kesuburan Tanah</v>
      </c>
      <c r="AI82" s="5" t="str">
        <f ca="1">IFERROR(__xludf.DUMMYFUNCTION("""COMPUTED_VALUE"""),"Praktikum Komunikasi Pertanian")</f>
        <v>Praktikum Komunikasi Pertanian</v>
      </c>
      <c r="AJ82" s="5" t="str">
        <f ca="1">IFERROR(__xludf.DUMMYFUNCTION("""COMPUTED_VALUE"""),"Praktikum Mikrobiologi Pertanian")</f>
        <v>Praktikum Mikrobiologi Pertanian</v>
      </c>
      <c r="AK82" s="5" t="str">
        <f ca="1">IFERROR(__xludf.DUMMYFUNCTION("""COMPUTED_VALUE"""),"Praktikum Pemuliaan Tanaman")</f>
        <v>Praktikum Pemuliaan Tanaman</v>
      </c>
      <c r="AL82" s="5" t="str">
        <f ca="1">IFERROR(__xludf.DUMMYFUNCTION("""COMPUTED_VALUE"""),"Praktikum Pengelolaan Air")</f>
        <v>Praktikum Pengelolaan Air</v>
      </c>
      <c r="AM82" s="5" t="str">
        <f ca="1">IFERROR(__xludf.DUMMYFUNCTION("""COMPUTED_VALUE"""),"Praktikum Pengelolaan Hama Terpadu")</f>
        <v>Praktikum Pengelolaan Hama Terpadu</v>
      </c>
      <c r="AN82" s="5" t="str">
        <f ca="1">IFERROR(__xludf.DUMMYFUNCTION("""COMPUTED_VALUE"""),"Praktikum Perbanyakan Vegetatif")</f>
        <v>Praktikum Perbanyakan Vegetatif</v>
      </c>
      <c r="AO82" s="5" t="str">
        <f ca="1">IFERROR(__xludf.DUMMYFUNCTION("""COMPUTED_VALUE"""),"Praktikum Teknologi Benih")</f>
        <v>Praktikum Teknologi Benih</v>
      </c>
      <c r="AP82" s="5" t="str">
        <f ca="1">IFERROR(__xludf.DUMMYFUNCTION("""COMPUTED_VALUE"""),"Sosiologi Pertanian")</f>
        <v>Sosiologi Pertanian</v>
      </c>
      <c r="AQ82" s="5" t="str">
        <f ca="1">IFERROR(__xludf.DUMMYFUNCTION("""COMPUTED_VALUE"""),"Teknologi Benih")</f>
        <v>Teknologi Benih</v>
      </c>
    </row>
    <row r="83" spans="2:52" ht="14.4" x14ac:dyDescent="0.3">
      <c r="B83" s="16" t="s">
        <v>30</v>
      </c>
      <c r="C83" s="17" t="s">
        <v>209</v>
      </c>
      <c r="D83" s="16" t="s">
        <v>130</v>
      </c>
      <c r="E83" s="16">
        <v>2</v>
      </c>
      <c r="F83" s="18" t="s">
        <v>131</v>
      </c>
      <c r="G83" s="17" t="s">
        <v>210</v>
      </c>
      <c r="I83" s="5" t="str">
        <f ca="1">IFERROR(__xludf.DUMMYFUNCTION("transpose(unique( filter(C$3:C$119,B$3:B$119='master data'!E88)))"),"Agribisnis")</f>
        <v>Agribisnis</v>
      </c>
      <c r="J83" s="5" t="str">
        <f ca="1">IFERROR(__xludf.DUMMYFUNCTION("""COMPUTED_VALUE"""),"Agroklimatologi")</f>
        <v>Agroklimatologi</v>
      </c>
      <c r="K83" s="5" t="str">
        <f ca="1">IFERROR(__xludf.DUMMYFUNCTION("""COMPUTED_VALUE"""),"Agroteknologi Serealia dan Umbi")</f>
        <v>Agroteknologi Serealia dan Umbi</v>
      </c>
      <c r="L83" s="5" t="str">
        <f ca="1">IFERROR(__xludf.DUMMYFUNCTION("""COMPUTED_VALUE"""),"Agroteknologi Tanaman Perkebunan")</f>
        <v>Agroteknologi Tanaman Perkebunan</v>
      </c>
      <c r="M83" s="5" t="str">
        <f ca="1">IFERROR(__xludf.DUMMYFUNCTION("""COMPUTED_VALUE"""),"Biokimia Tanaman")</f>
        <v>Biokimia Tanaman</v>
      </c>
      <c r="N83" s="5" t="str">
        <f ca="1">IFERROR(__xludf.DUMMYFUNCTION("""COMPUTED_VALUE"""),"Fisiologi Tanaman")</f>
        <v>Fisiologi Tanaman</v>
      </c>
      <c r="O83" s="5" t="str">
        <f ca="1">IFERROR(__xludf.DUMMYFUNCTION("""COMPUTED_VALUE"""),"Ilmu Hama, Penyakit dan Gulma")</f>
        <v>Ilmu Hama, Penyakit dan Gulma</v>
      </c>
      <c r="P83" s="5" t="str">
        <f ca="1">IFERROR(__xludf.DUMMYFUNCTION("""COMPUTED_VALUE"""),"Kesuburan Tanah")</f>
        <v>Kesuburan Tanah</v>
      </c>
      <c r="Q83" s="5" t="str">
        <f ca="1">IFERROR(__xludf.DUMMYFUNCTION("""COMPUTED_VALUE"""),"Kolokium")</f>
        <v>Kolokium</v>
      </c>
      <c r="R83" s="5" t="str">
        <f ca="1">IFERROR(__xludf.DUMMYFUNCTION("""COMPUTED_VALUE"""),"Komunikasi Pertanian")</f>
        <v>Komunikasi Pertanian</v>
      </c>
      <c r="S83" s="5" t="str">
        <f ca="1">IFERROR(__xludf.DUMMYFUNCTION("""COMPUTED_VALUE"""),"Konservasi Tanah dan Air")</f>
        <v>Konservasi Tanah dan Air</v>
      </c>
      <c r="T83" s="5" t="str">
        <f ca="1">IFERROR(__xludf.DUMMYFUNCTION("""COMPUTED_VALUE"""),"Kuliah Lapang Pertanian Terpadu (12D2)")</f>
        <v>Kuliah Lapang Pertanian Terpadu (12D2)</v>
      </c>
      <c r="U83" s="5" t="str">
        <f ca="1">IFERROR(__xludf.DUMMYFUNCTION("""COMPUTED_VALUE"""),"Metode Penelitian Survey")</f>
        <v>Metode Penelitian Survey</v>
      </c>
      <c r="V83" s="5" t="str">
        <f ca="1">IFERROR(__xludf.DUMMYFUNCTION("""COMPUTED_VALUE"""),"Mikrobiologi Pertanian")</f>
        <v>Mikrobiologi Pertanian</v>
      </c>
      <c r="W83" s="5" t="str">
        <f ca="1">IFERROR(__xludf.DUMMYFUNCTION("""COMPUTED_VALUE"""),"Pemuliaan Tanaman")</f>
        <v>Pemuliaan Tanaman</v>
      </c>
      <c r="X83" s="5" t="str">
        <f ca="1">IFERROR(__xludf.DUMMYFUNCTION("""COMPUTED_VALUE"""),"Pengelolaan Hama Terpadu")</f>
        <v>Pengelolaan Hama Terpadu</v>
      </c>
      <c r="Y83" s="5" t="str">
        <f ca="1">IFERROR(__xludf.DUMMYFUNCTION("""COMPUTED_VALUE"""),"Pengelolaan Air")</f>
        <v>Pengelolaan Air</v>
      </c>
      <c r="Z83" s="5" t="str">
        <f ca="1">IFERROR(__xludf.DUMMYFUNCTION("""COMPUTED_VALUE"""),"Perbanyakan Vegetatif")</f>
        <v>Perbanyakan Vegetatif</v>
      </c>
      <c r="AA83" s="5" t="str">
        <f ca="1">IFERROR(__xludf.DUMMYFUNCTION("""COMPUTED_VALUE"""),"Praktek Kerja (12D1)")</f>
        <v>Praktek Kerja (12D1)</v>
      </c>
      <c r="AB83" s="5" t="str">
        <f ca="1">IFERROR(__xludf.DUMMYFUNCTION("""COMPUTED_VALUE"""),"Praktek Kerja (12D2)")</f>
        <v>Praktek Kerja (12D2)</v>
      </c>
      <c r="AC83" s="5" t="str">
        <f ca="1">IFERROR(__xludf.DUMMYFUNCTION("""COMPUTED_VALUE"""),"Praktikum Agroklimatologi")</f>
        <v>Praktikum Agroklimatologi</v>
      </c>
      <c r="AD83" s="5" t="str">
        <f ca="1">IFERROR(__xludf.DUMMYFUNCTION("""COMPUTED_VALUE"""),"Praktikum Agroteknologi Tanaman Perkebunan")</f>
        <v>Praktikum Agroteknologi Tanaman Perkebunan</v>
      </c>
      <c r="AE83" s="5" t="str">
        <f ca="1">IFERROR(__xludf.DUMMYFUNCTION("""COMPUTED_VALUE"""),"Praktikum Biokimia Tanaman")</f>
        <v>Praktikum Biokimia Tanaman</v>
      </c>
      <c r="AF83" s="5" t="str">
        <f ca="1">IFERROR(__xludf.DUMMYFUNCTION("""COMPUTED_VALUE"""),"Praktikum Fisiologi Tanaman")</f>
        <v>Praktikum Fisiologi Tanaman</v>
      </c>
      <c r="AG83" s="5" t="str">
        <f ca="1">IFERROR(__xludf.DUMMYFUNCTION("""COMPUTED_VALUE"""),"Praktikum Ilmu Hama, Penyakit dan Gulma")</f>
        <v>Praktikum Ilmu Hama, Penyakit dan Gulma</v>
      </c>
      <c r="AH83" s="5" t="str">
        <f ca="1">IFERROR(__xludf.DUMMYFUNCTION("""COMPUTED_VALUE"""),"Praktikum Kesuburan Tanah")</f>
        <v>Praktikum Kesuburan Tanah</v>
      </c>
      <c r="AI83" s="5" t="str">
        <f ca="1">IFERROR(__xludf.DUMMYFUNCTION("""COMPUTED_VALUE"""),"Praktikum Komunikasi Pertanian")</f>
        <v>Praktikum Komunikasi Pertanian</v>
      </c>
      <c r="AJ83" s="5" t="str">
        <f ca="1">IFERROR(__xludf.DUMMYFUNCTION("""COMPUTED_VALUE"""),"Praktikum Mikrobiologi Pertanian")</f>
        <v>Praktikum Mikrobiologi Pertanian</v>
      </c>
      <c r="AK83" s="5" t="str">
        <f ca="1">IFERROR(__xludf.DUMMYFUNCTION("""COMPUTED_VALUE"""),"Praktikum Pemuliaan Tanaman")</f>
        <v>Praktikum Pemuliaan Tanaman</v>
      </c>
      <c r="AL83" s="5" t="str">
        <f ca="1">IFERROR(__xludf.DUMMYFUNCTION("""COMPUTED_VALUE"""),"Praktikum Pengelolaan Air")</f>
        <v>Praktikum Pengelolaan Air</v>
      </c>
      <c r="AM83" s="5" t="str">
        <f ca="1">IFERROR(__xludf.DUMMYFUNCTION("""COMPUTED_VALUE"""),"Praktikum Pengelolaan Hama Terpadu")</f>
        <v>Praktikum Pengelolaan Hama Terpadu</v>
      </c>
      <c r="AN83" s="5" t="str">
        <f ca="1">IFERROR(__xludf.DUMMYFUNCTION("""COMPUTED_VALUE"""),"Praktikum Perbanyakan Vegetatif")</f>
        <v>Praktikum Perbanyakan Vegetatif</v>
      </c>
      <c r="AO83" s="5" t="str">
        <f ca="1">IFERROR(__xludf.DUMMYFUNCTION("""COMPUTED_VALUE"""),"Praktikum Teknologi Benih")</f>
        <v>Praktikum Teknologi Benih</v>
      </c>
      <c r="AP83" s="5" t="str">
        <f ca="1">IFERROR(__xludf.DUMMYFUNCTION("""COMPUTED_VALUE"""),"Sosiologi Pertanian")</f>
        <v>Sosiologi Pertanian</v>
      </c>
      <c r="AQ83" s="5" t="str">
        <f ca="1">IFERROR(__xludf.DUMMYFUNCTION("""COMPUTED_VALUE"""),"Teknologi Benih")</f>
        <v>Teknologi Benih</v>
      </c>
    </row>
    <row r="84" spans="2:52" ht="14.4" x14ac:dyDescent="0.3">
      <c r="B84" s="16" t="s">
        <v>30</v>
      </c>
      <c r="C84" s="17" t="s">
        <v>90</v>
      </c>
      <c r="D84" s="16" t="s">
        <v>133</v>
      </c>
      <c r="E84" s="16">
        <v>2</v>
      </c>
      <c r="F84" s="18" t="s">
        <v>131</v>
      </c>
      <c r="G84" s="17" t="s">
        <v>211</v>
      </c>
      <c r="I84" s="5" t="str">
        <f ca="1">IFERROR(__xludf.DUMMYFUNCTION("transpose(unique( filter(C$3:C$119,B$3:B$119='master data'!E89)))"),"Agribisnis")</f>
        <v>Agribisnis</v>
      </c>
      <c r="J84" s="5" t="str">
        <f ca="1">IFERROR(__xludf.DUMMYFUNCTION("""COMPUTED_VALUE"""),"Agroklimatologi")</f>
        <v>Agroklimatologi</v>
      </c>
      <c r="K84" s="5" t="str">
        <f ca="1">IFERROR(__xludf.DUMMYFUNCTION("""COMPUTED_VALUE"""),"Agroteknologi Serealia dan Umbi")</f>
        <v>Agroteknologi Serealia dan Umbi</v>
      </c>
      <c r="L84" s="5" t="str">
        <f ca="1">IFERROR(__xludf.DUMMYFUNCTION("""COMPUTED_VALUE"""),"Agroteknologi Tanaman Perkebunan")</f>
        <v>Agroteknologi Tanaman Perkebunan</v>
      </c>
      <c r="M84" s="5" t="str">
        <f ca="1">IFERROR(__xludf.DUMMYFUNCTION("""COMPUTED_VALUE"""),"Biokimia Tanaman")</f>
        <v>Biokimia Tanaman</v>
      </c>
      <c r="N84" s="5" t="str">
        <f ca="1">IFERROR(__xludf.DUMMYFUNCTION("""COMPUTED_VALUE"""),"Fisiologi Tanaman")</f>
        <v>Fisiologi Tanaman</v>
      </c>
      <c r="O84" s="5" t="str">
        <f ca="1">IFERROR(__xludf.DUMMYFUNCTION("""COMPUTED_VALUE"""),"Ilmu Hama, Penyakit dan Gulma")</f>
        <v>Ilmu Hama, Penyakit dan Gulma</v>
      </c>
      <c r="P84" s="5" t="str">
        <f ca="1">IFERROR(__xludf.DUMMYFUNCTION("""COMPUTED_VALUE"""),"Kesuburan Tanah")</f>
        <v>Kesuburan Tanah</v>
      </c>
      <c r="Q84" s="5" t="str">
        <f ca="1">IFERROR(__xludf.DUMMYFUNCTION("""COMPUTED_VALUE"""),"Kolokium")</f>
        <v>Kolokium</v>
      </c>
      <c r="R84" s="5" t="str">
        <f ca="1">IFERROR(__xludf.DUMMYFUNCTION("""COMPUTED_VALUE"""),"Komunikasi Pertanian")</f>
        <v>Komunikasi Pertanian</v>
      </c>
      <c r="S84" s="5" t="str">
        <f ca="1">IFERROR(__xludf.DUMMYFUNCTION("""COMPUTED_VALUE"""),"Konservasi Tanah dan Air")</f>
        <v>Konservasi Tanah dan Air</v>
      </c>
      <c r="T84" s="5" t="str">
        <f ca="1">IFERROR(__xludf.DUMMYFUNCTION("""COMPUTED_VALUE"""),"Kuliah Lapang Pertanian Terpadu (12D2)")</f>
        <v>Kuliah Lapang Pertanian Terpadu (12D2)</v>
      </c>
      <c r="U84" s="5" t="str">
        <f ca="1">IFERROR(__xludf.DUMMYFUNCTION("""COMPUTED_VALUE"""),"Metode Penelitian Survey")</f>
        <v>Metode Penelitian Survey</v>
      </c>
      <c r="V84" s="5" t="str">
        <f ca="1">IFERROR(__xludf.DUMMYFUNCTION("""COMPUTED_VALUE"""),"Mikrobiologi Pertanian")</f>
        <v>Mikrobiologi Pertanian</v>
      </c>
      <c r="W84" s="5" t="str">
        <f ca="1">IFERROR(__xludf.DUMMYFUNCTION("""COMPUTED_VALUE"""),"Pemuliaan Tanaman")</f>
        <v>Pemuliaan Tanaman</v>
      </c>
      <c r="X84" s="5" t="str">
        <f ca="1">IFERROR(__xludf.DUMMYFUNCTION("""COMPUTED_VALUE"""),"Pengelolaan Hama Terpadu")</f>
        <v>Pengelolaan Hama Terpadu</v>
      </c>
      <c r="Y84" s="5" t="str">
        <f ca="1">IFERROR(__xludf.DUMMYFUNCTION("""COMPUTED_VALUE"""),"Pengelolaan Air")</f>
        <v>Pengelolaan Air</v>
      </c>
      <c r="Z84" s="5" t="str">
        <f ca="1">IFERROR(__xludf.DUMMYFUNCTION("""COMPUTED_VALUE"""),"Perbanyakan Vegetatif")</f>
        <v>Perbanyakan Vegetatif</v>
      </c>
      <c r="AA84" s="5" t="str">
        <f ca="1">IFERROR(__xludf.DUMMYFUNCTION("""COMPUTED_VALUE"""),"Praktek Kerja (12D1)")</f>
        <v>Praktek Kerja (12D1)</v>
      </c>
      <c r="AB84" s="5" t="str">
        <f ca="1">IFERROR(__xludf.DUMMYFUNCTION("""COMPUTED_VALUE"""),"Praktek Kerja (12D2)")</f>
        <v>Praktek Kerja (12D2)</v>
      </c>
      <c r="AC84" s="5" t="str">
        <f ca="1">IFERROR(__xludf.DUMMYFUNCTION("""COMPUTED_VALUE"""),"Praktikum Agroklimatologi")</f>
        <v>Praktikum Agroklimatologi</v>
      </c>
      <c r="AD84" s="5" t="str">
        <f ca="1">IFERROR(__xludf.DUMMYFUNCTION("""COMPUTED_VALUE"""),"Praktikum Agroteknologi Tanaman Perkebunan")</f>
        <v>Praktikum Agroteknologi Tanaman Perkebunan</v>
      </c>
      <c r="AE84" s="5" t="str">
        <f ca="1">IFERROR(__xludf.DUMMYFUNCTION("""COMPUTED_VALUE"""),"Praktikum Biokimia Tanaman")</f>
        <v>Praktikum Biokimia Tanaman</v>
      </c>
      <c r="AF84" s="5" t="str">
        <f ca="1">IFERROR(__xludf.DUMMYFUNCTION("""COMPUTED_VALUE"""),"Praktikum Fisiologi Tanaman")</f>
        <v>Praktikum Fisiologi Tanaman</v>
      </c>
      <c r="AG84" s="5" t="str">
        <f ca="1">IFERROR(__xludf.DUMMYFUNCTION("""COMPUTED_VALUE"""),"Praktikum Ilmu Hama, Penyakit dan Gulma")</f>
        <v>Praktikum Ilmu Hama, Penyakit dan Gulma</v>
      </c>
      <c r="AH84" s="5" t="str">
        <f ca="1">IFERROR(__xludf.DUMMYFUNCTION("""COMPUTED_VALUE"""),"Praktikum Kesuburan Tanah")</f>
        <v>Praktikum Kesuburan Tanah</v>
      </c>
      <c r="AI84" s="5" t="str">
        <f ca="1">IFERROR(__xludf.DUMMYFUNCTION("""COMPUTED_VALUE"""),"Praktikum Komunikasi Pertanian")</f>
        <v>Praktikum Komunikasi Pertanian</v>
      </c>
      <c r="AJ84" s="5" t="str">
        <f ca="1">IFERROR(__xludf.DUMMYFUNCTION("""COMPUTED_VALUE"""),"Praktikum Mikrobiologi Pertanian")</f>
        <v>Praktikum Mikrobiologi Pertanian</v>
      </c>
      <c r="AK84" s="5" t="str">
        <f ca="1">IFERROR(__xludf.DUMMYFUNCTION("""COMPUTED_VALUE"""),"Praktikum Pemuliaan Tanaman")</f>
        <v>Praktikum Pemuliaan Tanaman</v>
      </c>
      <c r="AL84" s="5" t="str">
        <f ca="1">IFERROR(__xludf.DUMMYFUNCTION("""COMPUTED_VALUE"""),"Praktikum Pengelolaan Air")</f>
        <v>Praktikum Pengelolaan Air</v>
      </c>
      <c r="AM84" s="5" t="str">
        <f ca="1">IFERROR(__xludf.DUMMYFUNCTION("""COMPUTED_VALUE"""),"Praktikum Pengelolaan Hama Terpadu")</f>
        <v>Praktikum Pengelolaan Hama Terpadu</v>
      </c>
      <c r="AN84" s="5" t="str">
        <f ca="1">IFERROR(__xludf.DUMMYFUNCTION("""COMPUTED_VALUE"""),"Praktikum Perbanyakan Vegetatif")</f>
        <v>Praktikum Perbanyakan Vegetatif</v>
      </c>
      <c r="AO84" s="5" t="str">
        <f ca="1">IFERROR(__xludf.DUMMYFUNCTION("""COMPUTED_VALUE"""),"Praktikum Teknologi Benih")</f>
        <v>Praktikum Teknologi Benih</v>
      </c>
      <c r="AP84" s="5" t="str">
        <f ca="1">IFERROR(__xludf.DUMMYFUNCTION("""COMPUTED_VALUE"""),"Sosiologi Pertanian")</f>
        <v>Sosiologi Pertanian</v>
      </c>
      <c r="AQ84" s="5" t="str">
        <f ca="1">IFERROR(__xludf.DUMMYFUNCTION("""COMPUTED_VALUE"""),"Teknologi Benih")</f>
        <v>Teknologi Benih</v>
      </c>
    </row>
    <row r="85" spans="2:52" ht="14.4" x14ac:dyDescent="0.3">
      <c r="B85" s="16" t="s">
        <v>30</v>
      </c>
      <c r="C85" s="17" t="s">
        <v>212</v>
      </c>
      <c r="D85" s="16" t="s">
        <v>133</v>
      </c>
      <c r="E85" s="16">
        <v>2</v>
      </c>
      <c r="F85" s="18" t="s">
        <v>131</v>
      </c>
      <c r="G85" s="17" t="s">
        <v>213</v>
      </c>
      <c r="I85" s="5" t="str">
        <f ca="1">IFERROR(__xludf.DUMMYFUNCTION("transpose(unique( filter(C$3:C$119,B$3:B$119='master data'!E90)))"),"Agribisnis")</f>
        <v>Agribisnis</v>
      </c>
      <c r="J85" s="5" t="str">
        <f ca="1">IFERROR(__xludf.DUMMYFUNCTION("""COMPUTED_VALUE"""),"Agroklimatologi")</f>
        <v>Agroklimatologi</v>
      </c>
      <c r="K85" s="5" t="str">
        <f ca="1">IFERROR(__xludf.DUMMYFUNCTION("""COMPUTED_VALUE"""),"Agroteknologi Serealia dan Umbi")</f>
        <v>Agroteknologi Serealia dan Umbi</v>
      </c>
      <c r="L85" s="5" t="str">
        <f ca="1">IFERROR(__xludf.DUMMYFUNCTION("""COMPUTED_VALUE"""),"Agroteknologi Tanaman Perkebunan")</f>
        <v>Agroteknologi Tanaman Perkebunan</v>
      </c>
      <c r="M85" s="5" t="str">
        <f ca="1">IFERROR(__xludf.DUMMYFUNCTION("""COMPUTED_VALUE"""),"Biokimia Tanaman")</f>
        <v>Biokimia Tanaman</v>
      </c>
      <c r="N85" s="5" t="str">
        <f ca="1">IFERROR(__xludf.DUMMYFUNCTION("""COMPUTED_VALUE"""),"Fisiologi Tanaman")</f>
        <v>Fisiologi Tanaman</v>
      </c>
      <c r="O85" s="5" t="str">
        <f ca="1">IFERROR(__xludf.DUMMYFUNCTION("""COMPUTED_VALUE"""),"Ilmu Hama, Penyakit dan Gulma")</f>
        <v>Ilmu Hama, Penyakit dan Gulma</v>
      </c>
      <c r="P85" s="5" t="str">
        <f ca="1">IFERROR(__xludf.DUMMYFUNCTION("""COMPUTED_VALUE"""),"Kesuburan Tanah")</f>
        <v>Kesuburan Tanah</v>
      </c>
      <c r="Q85" s="5" t="str">
        <f ca="1">IFERROR(__xludf.DUMMYFUNCTION("""COMPUTED_VALUE"""),"Kolokium")</f>
        <v>Kolokium</v>
      </c>
      <c r="R85" s="5" t="str">
        <f ca="1">IFERROR(__xludf.DUMMYFUNCTION("""COMPUTED_VALUE"""),"Komunikasi Pertanian")</f>
        <v>Komunikasi Pertanian</v>
      </c>
      <c r="S85" s="5" t="str">
        <f ca="1">IFERROR(__xludf.DUMMYFUNCTION("""COMPUTED_VALUE"""),"Konservasi Tanah dan Air")</f>
        <v>Konservasi Tanah dan Air</v>
      </c>
      <c r="T85" s="5" t="str">
        <f ca="1">IFERROR(__xludf.DUMMYFUNCTION("""COMPUTED_VALUE"""),"Kuliah Lapang Pertanian Terpadu (12D2)")</f>
        <v>Kuliah Lapang Pertanian Terpadu (12D2)</v>
      </c>
      <c r="U85" s="5" t="str">
        <f ca="1">IFERROR(__xludf.DUMMYFUNCTION("""COMPUTED_VALUE"""),"Metode Penelitian Survey")</f>
        <v>Metode Penelitian Survey</v>
      </c>
      <c r="V85" s="5" t="str">
        <f ca="1">IFERROR(__xludf.DUMMYFUNCTION("""COMPUTED_VALUE"""),"Mikrobiologi Pertanian")</f>
        <v>Mikrobiologi Pertanian</v>
      </c>
      <c r="W85" s="5" t="str">
        <f ca="1">IFERROR(__xludf.DUMMYFUNCTION("""COMPUTED_VALUE"""),"Pemuliaan Tanaman")</f>
        <v>Pemuliaan Tanaman</v>
      </c>
      <c r="X85" s="5" t="str">
        <f ca="1">IFERROR(__xludf.DUMMYFUNCTION("""COMPUTED_VALUE"""),"Pengelolaan Hama Terpadu")</f>
        <v>Pengelolaan Hama Terpadu</v>
      </c>
      <c r="Y85" s="5" t="str">
        <f ca="1">IFERROR(__xludf.DUMMYFUNCTION("""COMPUTED_VALUE"""),"Pengelolaan Air")</f>
        <v>Pengelolaan Air</v>
      </c>
      <c r="Z85" s="5" t="str">
        <f ca="1">IFERROR(__xludf.DUMMYFUNCTION("""COMPUTED_VALUE"""),"Perbanyakan Vegetatif")</f>
        <v>Perbanyakan Vegetatif</v>
      </c>
      <c r="AA85" s="5" t="str">
        <f ca="1">IFERROR(__xludf.DUMMYFUNCTION("""COMPUTED_VALUE"""),"Praktek Kerja (12D1)")</f>
        <v>Praktek Kerja (12D1)</v>
      </c>
      <c r="AB85" s="5" t="str">
        <f ca="1">IFERROR(__xludf.DUMMYFUNCTION("""COMPUTED_VALUE"""),"Praktek Kerja (12D2)")</f>
        <v>Praktek Kerja (12D2)</v>
      </c>
      <c r="AC85" s="5" t="str">
        <f ca="1">IFERROR(__xludf.DUMMYFUNCTION("""COMPUTED_VALUE"""),"Praktikum Agroklimatologi")</f>
        <v>Praktikum Agroklimatologi</v>
      </c>
      <c r="AD85" s="5" t="str">
        <f ca="1">IFERROR(__xludf.DUMMYFUNCTION("""COMPUTED_VALUE"""),"Praktikum Agroteknologi Tanaman Perkebunan")</f>
        <v>Praktikum Agroteknologi Tanaman Perkebunan</v>
      </c>
      <c r="AE85" s="5" t="str">
        <f ca="1">IFERROR(__xludf.DUMMYFUNCTION("""COMPUTED_VALUE"""),"Praktikum Biokimia Tanaman")</f>
        <v>Praktikum Biokimia Tanaman</v>
      </c>
      <c r="AF85" s="5" t="str">
        <f ca="1">IFERROR(__xludf.DUMMYFUNCTION("""COMPUTED_VALUE"""),"Praktikum Fisiologi Tanaman")</f>
        <v>Praktikum Fisiologi Tanaman</v>
      </c>
      <c r="AG85" s="5" t="str">
        <f ca="1">IFERROR(__xludf.DUMMYFUNCTION("""COMPUTED_VALUE"""),"Praktikum Ilmu Hama, Penyakit dan Gulma")</f>
        <v>Praktikum Ilmu Hama, Penyakit dan Gulma</v>
      </c>
      <c r="AH85" s="5" t="str">
        <f ca="1">IFERROR(__xludf.DUMMYFUNCTION("""COMPUTED_VALUE"""),"Praktikum Kesuburan Tanah")</f>
        <v>Praktikum Kesuburan Tanah</v>
      </c>
      <c r="AI85" s="5" t="str">
        <f ca="1">IFERROR(__xludf.DUMMYFUNCTION("""COMPUTED_VALUE"""),"Praktikum Komunikasi Pertanian")</f>
        <v>Praktikum Komunikasi Pertanian</v>
      </c>
      <c r="AJ85" s="5" t="str">
        <f ca="1">IFERROR(__xludf.DUMMYFUNCTION("""COMPUTED_VALUE"""),"Praktikum Mikrobiologi Pertanian")</f>
        <v>Praktikum Mikrobiologi Pertanian</v>
      </c>
      <c r="AK85" s="5" t="str">
        <f ca="1">IFERROR(__xludf.DUMMYFUNCTION("""COMPUTED_VALUE"""),"Praktikum Pemuliaan Tanaman")</f>
        <v>Praktikum Pemuliaan Tanaman</v>
      </c>
      <c r="AL85" s="5" t="str">
        <f ca="1">IFERROR(__xludf.DUMMYFUNCTION("""COMPUTED_VALUE"""),"Praktikum Pengelolaan Air")</f>
        <v>Praktikum Pengelolaan Air</v>
      </c>
      <c r="AM85" s="5" t="str">
        <f ca="1">IFERROR(__xludf.DUMMYFUNCTION("""COMPUTED_VALUE"""),"Praktikum Pengelolaan Hama Terpadu")</f>
        <v>Praktikum Pengelolaan Hama Terpadu</v>
      </c>
      <c r="AN85" s="5" t="str">
        <f ca="1">IFERROR(__xludf.DUMMYFUNCTION("""COMPUTED_VALUE"""),"Praktikum Perbanyakan Vegetatif")</f>
        <v>Praktikum Perbanyakan Vegetatif</v>
      </c>
      <c r="AO85" s="5" t="str">
        <f ca="1">IFERROR(__xludf.DUMMYFUNCTION("""COMPUTED_VALUE"""),"Praktikum Teknologi Benih")</f>
        <v>Praktikum Teknologi Benih</v>
      </c>
      <c r="AP85" s="5" t="str">
        <f ca="1">IFERROR(__xludf.DUMMYFUNCTION("""COMPUTED_VALUE"""),"Sosiologi Pertanian")</f>
        <v>Sosiologi Pertanian</v>
      </c>
      <c r="AQ85" s="5" t="str">
        <f ca="1">IFERROR(__xludf.DUMMYFUNCTION("""COMPUTED_VALUE"""),"Teknologi Benih")</f>
        <v>Teknologi Benih</v>
      </c>
    </row>
    <row r="86" spans="2:52" ht="13.2" x14ac:dyDescent="0.25">
      <c r="B86" s="16" t="s">
        <v>30</v>
      </c>
      <c r="C86" s="19" t="s">
        <v>31</v>
      </c>
      <c r="D86" s="16" t="s">
        <v>126</v>
      </c>
      <c r="E86" s="16">
        <v>1</v>
      </c>
      <c r="F86" s="16" t="s">
        <v>131</v>
      </c>
      <c r="G86" s="17" t="s">
        <v>214</v>
      </c>
      <c r="I86" s="5" t="str">
        <f ca="1">IFERROR(__xludf.DUMMYFUNCTION("transpose(unique( filter(C$3:C$119,B$3:B$119='master data'!E91)))"),"Agribisnis")</f>
        <v>Agribisnis</v>
      </c>
      <c r="J86" s="5" t="str">
        <f ca="1">IFERROR(__xludf.DUMMYFUNCTION("""COMPUTED_VALUE"""),"Agroklimatologi")</f>
        <v>Agroklimatologi</v>
      </c>
      <c r="K86" s="5" t="str">
        <f ca="1">IFERROR(__xludf.DUMMYFUNCTION("""COMPUTED_VALUE"""),"Agroteknologi Serealia dan Umbi")</f>
        <v>Agroteknologi Serealia dan Umbi</v>
      </c>
      <c r="L86" s="5" t="str">
        <f ca="1">IFERROR(__xludf.DUMMYFUNCTION("""COMPUTED_VALUE"""),"Agroteknologi Tanaman Perkebunan")</f>
        <v>Agroteknologi Tanaman Perkebunan</v>
      </c>
      <c r="M86" s="5" t="str">
        <f ca="1">IFERROR(__xludf.DUMMYFUNCTION("""COMPUTED_VALUE"""),"Biokimia Tanaman")</f>
        <v>Biokimia Tanaman</v>
      </c>
      <c r="N86" s="5" t="str">
        <f ca="1">IFERROR(__xludf.DUMMYFUNCTION("""COMPUTED_VALUE"""),"Fisiologi Tanaman")</f>
        <v>Fisiologi Tanaman</v>
      </c>
      <c r="O86" s="5" t="str">
        <f ca="1">IFERROR(__xludf.DUMMYFUNCTION("""COMPUTED_VALUE"""),"Ilmu Hama, Penyakit dan Gulma")</f>
        <v>Ilmu Hama, Penyakit dan Gulma</v>
      </c>
      <c r="P86" s="5" t="str">
        <f ca="1">IFERROR(__xludf.DUMMYFUNCTION("""COMPUTED_VALUE"""),"Kesuburan Tanah")</f>
        <v>Kesuburan Tanah</v>
      </c>
      <c r="Q86" s="5" t="str">
        <f ca="1">IFERROR(__xludf.DUMMYFUNCTION("""COMPUTED_VALUE"""),"Kolokium")</f>
        <v>Kolokium</v>
      </c>
      <c r="R86" s="5" t="str">
        <f ca="1">IFERROR(__xludf.DUMMYFUNCTION("""COMPUTED_VALUE"""),"Komunikasi Pertanian")</f>
        <v>Komunikasi Pertanian</v>
      </c>
      <c r="S86" s="5" t="str">
        <f ca="1">IFERROR(__xludf.DUMMYFUNCTION("""COMPUTED_VALUE"""),"Konservasi Tanah dan Air")</f>
        <v>Konservasi Tanah dan Air</v>
      </c>
      <c r="T86" s="5" t="str">
        <f ca="1">IFERROR(__xludf.DUMMYFUNCTION("""COMPUTED_VALUE"""),"Kuliah Lapang Pertanian Terpadu (12D2)")</f>
        <v>Kuliah Lapang Pertanian Terpadu (12D2)</v>
      </c>
      <c r="U86" s="5" t="str">
        <f ca="1">IFERROR(__xludf.DUMMYFUNCTION("""COMPUTED_VALUE"""),"Metode Penelitian Survey")</f>
        <v>Metode Penelitian Survey</v>
      </c>
      <c r="V86" s="5" t="str">
        <f ca="1">IFERROR(__xludf.DUMMYFUNCTION("""COMPUTED_VALUE"""),"Mikrobiologi Pertanian")</f>
        <v>Mikrobiologi Pertanian</v>
      </c>
      <c r="W86" s="5" t="str">
        <f ca="1">IFERROR(__xludf.DUMMYFUNCTION("""COMPUTED_VALUE"""),"Pemuliaan Tanaman")</f>
        <v>Pemuliaan Tanaman</v>
      </c>
      <c r="X86" s="5" t="str">
        <f ca="1">IFERROR(__xludf.DUMMYFUNCTION("""COMPUTED_VALUE"""),"Pengelolaan Hama Terpadu")</f>
        <v>Pengelolaan Hama Terpadu</v>
      </c>
      <c r="Y86" s="5" t="str">
        <f ca="1">IFERROR(__xludf.DUMMYFUNCTION("""COMPUTED_VALUE"""),"Pengelolaan Air")</f>
        <v>Pengelolaan Air</v>
      </c>
      <c r="Z86" s="5" t="str">
        <f ca="1">IFERROR(__xludf.DUMMYFUNCTION("""COMPUTED_VALUE"""),"Perbanyakan Vegetatif")</f>
        <v>Perbanyakan Vegetatif</v>
      </c>
      <c r="AA86" s="5" t="str">
        <f ca="1">IFERROR(__xludf.DUMMYFUNCTION("""COMPUTED_VALUE"""),"Praktek Kerja (12D1)")</f>
        <v>Praktek Kerja (12D1)</v>
      </c>
      <c r="AB86" s="5" t="str">
        <f ca="1">IFERROR(__xludf.DUMMYFUNCTION("""COMPUTED_VALUE"""),"Praktek Kerja (12D2)")</f>
        <v>Praktek Kerja (12D2)</v>
      </c>
      <c r="AC86" s="5" t="str">
        <f ca="1">IFERROR(__xludf.DUMMYFUNCTION("""COMPUTED_VALUE"""),"Praktikum Agroklimatologi")</f>
        <v>Praktikum Agroklimatologi</v>
      </c>
      <c r="AD86" s="5" t="str">
        <f ca="1">IFERROR(__xludf.DUMMYFUNCTION("""COMPUTED_VALUE"""),"Praktikum Agroteknologi Tanaman Perkebunan")</f>
        <v>Praktikum Agroteknologi Tanaman Perkebunan</v>
      </c>
      <c r="AE86" s="5" t="str">
        <f ca="1">IFERROR(__xludf.DUMMYFUNCTION("""COMPUTED_VALUE"""),"Praktikum Biokimia Tanaman")</f>
        <v>Praktikum Biokimia Tanaman</v>
      </c>
      <c r="AF86" s="5" t="str">
        <f ca="1">IFERROR(__xludf.DUMMYFUNCTION("""COMPUTED_VALUE"""),"Praktikum Fisiologi Tanaman")</f>
        <v>Praktikum Fisiologi Tanaman</v>
      </c>
      <c r="AG86" s="5" t="str">
        <f ca="1">IFERROR(__xludf.DUMMYFUNCTION("""COMPUTED_VALUE"""),"Praktikum Ilmu Hama, Penyakit dan Gulma")</f>
        <v>Praktikum Ilmu Hama, Penyakit dan Gulma</v>
      </c>
      <c r="AH86" s="5" t="str">
        <f ca="1">IFERROR(__xludf.DUMMYFUNCTION("""COMPUTED_VALUE"""),"Praktikum Kesuburan Tanah")</f>
        <v>Praktikum Kesuburan Tanah</v>
      </c>
      <c r="AI86" s="5" t="str">
        <f ca="1">IFERROR(__xludf.DUMMYFUNCTION("""COMPUTED_VALUE"""),"Praktikum Komunikasi Pertanian")</f>
        <v>Praktikum Komunikasi Pertanian</v>
      </c>
      <c r="AJ86" s="5" t="str">
        <f ca="1">IFERROR(__xludf.DUMMYFUNCTION("""COMPUTED_VALUE"""),"Praktikum Mikrobiologi Pertanian")</f>
        <v>Praktikum Mikrobiologi Pertanian</v>
      </c>
      <c r="AK86" s="5" t="str">
        <f ca="1">IFERROR(__xludf.DUMMYFUNCTION("""COMPUTED_VALUE"""),"Praktikum Pemuliaan Tanaman")</f>
        <v>Praktikum Pemuliaan Tanaman</v>
      </c>
      <c r="AL86" s="5" t="str">
        <f ca="1">IFERROR(__xludf.DUMMYFUNCTION("""COMPUTED_VALUE"""),"Praktikum Pengelolaan Air")</f>
        <v>Praktikum Pengelolaan Air</v>
      </c>
      <c r="AM86" s="5" t="str">
        <f ca="1">IFERROR(__xludf.DUMMYFUNCTION("""COMPUTED_VALUE"""),"Praktikum Pengelolaan Hama Terpadu")</f>
        <v>Praktikum Pengelolaan Hama Terpadu</v>
      </c>
      <c r="AN86" s="5" t="str">
        <f ca="1">IFERROR(__xludf.DUMMYFUNCTION("""COMPUTED_VALUE"""),"Praktikum Perbanyakan Vegetatif")</f>
        <v>Praktikum Perbanyakan Vegetatif</v>
      </c>
      <c r="AO86" s="5" t="str">
        <f ca="1">IFERROR(__xludf.DUMMYFUNCTION("""COMPUTED_VALUE"""),"Praktikum Teknologi Benih")</f>
        <v>Praktikum Teknologi Benih</v>
      </c>
      <c r="AP86" s="5" t="str">
        <f ca="1">IFERROR(__xludf.DUMMYFUNCTION("""COMPUTED_VALUE"""),"Sosiologi Pertanian")</f>
        <v>Sosiologi Pertanian</v>
      </c>
      <c r="AQ86" s="5" t="str">
        <f ca="1">IFERROR(__xludf.DUMMYFUNCTION("""COMPUTED_VALUE"""),"Teknologi Benih")</f>
        <v>Teknologi Benih</v>
      </c>
    </row>
    <row r="87" spans="2:52" ht="13.2" x14ac:dyDescent="0.25">
      <c r="B87" s="16" t="s">
        <v>30</v>
      </c>
      <c r="C87" s="17" t="s">
        <v>215</v>
      </c>
      <c r="D87" s="16" t="s">
        <v>133</v>
      </c>
      <c r="E87" s="16">
        <v>2</v>
      </c>
      <c r="F87" s="16" t="s">
        <v>131</v>
      </c>
      <c r="G87" s="17" t="s">
        <v>202</v>
      </c>
      <c r="I87" s="5" t="str">
        <f ca="1">IFERROR(__xludf.DUMMYFUNCTION("transpose(unique( filter(C$3:C$119,B$3:B$119='master data'!E92)))"),"Agribisnis")</f>
        <v>Agribisnis</v>
      </c>
      <c r="J87" s="5" t="str">
        <f ca="1">IFERROR(__xludf.DUMMYFUNCTION("""COMPUTED_VALUE"""),"Agroklimatologi")</f>
        <v>Agroklimatologi</v>
      </c>
      <c r="K87" s="5" t="str">
        <f ca="1">IFERROR(__xludf.DUMMYFUNCTION("""COMPUTED_VALUE"""),"Agroteknologi Serealia dan Umbi")</f>
        <v>Agroteknologi Serealia dan Umbi</v>
      </c>
      <c r="L87" s="5" t="str">
        <f ca="1">IFERROR(__xludf.DUMMYFUNCTION("""COMPUTED_VALUE"""),"Agroteknologi Tanaman Perkebunan")</f>
        <v>Agroteknologi Tanaman Perkebunan</v>
      </c>
      <c r="M87" s="5" t="str">
        <f ca="1">IFERROR(__xludf.DUMMYFUNCTION("""COMPUTED_VALUE"""),"Biokimia Tanaman")</f>
        <v>Biokimia Tanaman</v>
      </c>
      <c r="N87" s="5" t="str">
        <f ca="1">IFERROR(__xludf.DUMMYFUNCTION("""COMPUTED_VALUE"""),"Fisiologi Tanaman")</f>
        <v>Fisiologi Tanaman</v>
      </c>
      <c r="O87" s="5" t="str">
        <f ca="1">IFERROR(__xludf.DUMMYFUNCTION("""COMPUTED_VALUE"""),"Ilmu Hama, Penyakit dan Gulma")</f>
        <v>Ilmu Hama, Penyakit dan Gulma</v>
      </c>
      <c r="P87" s="5" t="str">
        <f ca="1">IFERROR(__xludf.DUMMYFUNCTION("""COMPUTED_VALUE"""),"Kesuburan Tanah")</f>
        <v>Kesuburan Tanah</v>
      </c>
      <c r="Q87" s="5" t="str">
        <f ca="1">IFERROR(__xludf.DUMMYFUNCTION("""COMPUTED_VALUE"""),"Kolokium")</f>
        <v>Kolokium</v>
      </c>
      <c r="R87" s="5" t="str">
        <f ca="1">IFERROR(__xludf.DUMMYFUNCTION("""COMPUTED_VALUE"""),"Komunikasi Pertanian")</f>
        <v>Komunikasi Pertanian</v>
      </c>
      <c r="S87" s="5" t="str">
        <f ca="1">IFERROR(__xludf.DUMMYFUNCTION("""COMPUTED_VALUE"""),"Konservasi Tanah dan Air")</f>
        <v>Konservasi Tanah dan Air</v>
      </c>
      <c r="T87" s="5" t="str">
        <f ca="1">IFERROR(__xludf.DUMMYFUNCTION("""COMPUTED_VALUE"""),"Kuliah Lapang Pertanian Terpadu (12D2)")</f>
        <v>Kuliah Lapang Pertanian Terpadu (12D2)</v>
      </c>
      <c r="U87" s="5" t="str">
        <f ca="1">IFERROR(__xludf.DUMMYFUNCTION("""COMPUTED_VALUE"""),"Metode Penelitian Survey")</f>
        <v>Metode Penelitian Survey</v>
      </c>
      <c r="V87" s="5" t="str">
        <f ca="1">IFERROR(__xludf.DUMMYFUNCTION("""COMPUTED_VALUE"""),"Mikrobiologi Pertanian")</f>
        <v>Mikrobiologi Pertanian</v>
      </c>
      <c r="W87" s="5" t="str">
        <f ca="1">IFERROR(__xludf.DUMMYFUNCTION("""COMPUTED_VALUE"""),"Pemuliaan Tanaman")</f>
        <v>Pemuliaan Tanaman</v>
      </c>
      <c r="X87" s="5" t="str">
        <f ca="1">IFERROR(__xludf.DUMMYFUNCTION("""COMPUTED_VALUE"""),"Pengelolaan Hama Terpadu")</f>
        <v>Pengelolaan Hama Terpadu</v>
      </c>
      <c r="Y87" s="5" t="str">
        <f ca="1">IFERROR(__xludf.DUMMYFUNCTION("""COMPUTED_VALUE"""),"Pengelolaan Air")</f>
        <v>Pengelolaan Air</v>
      </c>
      <c r="Z87" s="5" t="str">
        <f ca="1">IFERROR(__xludf.DUMMYFUNCTION("""COMPUTED_VALUE"""),"Perbanyakan Vegetatif")</f>
        <v>Perbanyakan Vegetatif</v>
      </c>
      <c r="AA87" s="5" t="str">
        <f ca="1">IFERROR(__xludf.DUMMYFUNCTION("""COMPUTED_VALUE"""),"Praktek Kerja (12D1)")</f>
        <v>Praktek Kerja (12D1)</v>
      </c>
      <c r="AB87" s="5" t="str">
        <f ca="1">IFERROR(__xludf.DUMMYFUNCTION("""COMPUTED_VALUE"""),"Praktek Kerja (12D2)")</f>
        <v>Praktek Kerja (12D2)</v>
      </c>
      <c r="AC87" s="5" t="str">
        <f ca="1">IFERROR(__xludf.DUMMYFUNCTION("""COMPUTED_VALUE"""),"Praktikum Agroklimatologi")</f>
        <v>Praktikum Agroklimatologi</v>
      </c>
      <c r="AD87" s="5" t="str">
        <f ca="1">IFERROR(__xludf.DUMMYFUNCTION("""COMPUTED_VALUE"""),"Praktikum Agroteknologi Tanaman Perkebunan")</f>
        <v>Praktikum Agroteknologi Tanaman Perkebunan</v>
      </c>
      <c r="AE87" s="5" t="str">
        <f ca="1">IFERROR(__xludf.DUMMYFUNCTION("""COMPUTED_VALUE"""),"Praktikum Biokimia Tanaman")</f>
        <v>Praktikum Biokimia Tanaman</v>
      </c>
      <c r="AF87" s="5" t="str">
        <f ca="1">IFERROR(__xludf.DUMMYFUNCTION("""COMPUTED_VALUE"""),"Praktikum Fisiologi Tanaman")</f>
        <v>Praktikum Fisiologi Tanaman</v>
      </c>
      <c r="AG87" s="5" t="str">
        <f ca="1">IFERROR(__xludf.DUMMYFUNCTION("""COMPUTED_VALUE"""),"Praktikum Ilmu Hama, Penyakit dan Gulma")</f>
        <v>Praktikum Ilmu Hama, Penyakit dan Gulma</v>
      </c>
      <c r="AH87" s="5" t="str">
        <f ca="1">IFERROR(__xludf.DUMMYFUNCTION("""COMPUTED_VALUE"""),"Praktikum Kesuburan Tanah")</f>
        <v>Praktikum Kesuburan Tanah</v>
      </c>
      <c r="AI87" s="5" t="str">
        <f ca="1">IFERROR(__xludf.DUMMYFUNCTION("""COMPUTED_VALUE"""),"Praktikum Komunikasi Pertanian")</f>
        <v>Praktikum Komunikasi Pertanian</v>
      </c>
      <c r="AJ87" s="5" t="str">
        <f ca="1">IFERROR(__xludf.DUMMYFUNCTION("""COMPUTED_VALUE"""),"Praktikum Mikrobiologi Pertanian")</f>
        <v>Praktikum Mikrobiologi Pertanian</v>
      </c>
      <c r="AK87" s="5" t="str">
        <f ca="1">IFERROR(__xludf.DUMMYFUNCTION("""COMPUTED_VALUE"""),"Praktikum Pemuliaan Tanaman")</f>
        <v>Praktikum Pemuliaan Tanaman</v>
      </c>
      <c r="AL87" s="5" t="str">
        <f ca="1">IFERROR(__xludf.DUMMYFUNCTION("""COMPUTED_VALUE"""),"Praktikum Pengelolaan Air")</f>
        <v>Praktikum Pengelolaan Air</v>
      </c>
      <c r="AM87" s="5" t="str">
        <f ca="1">IFERROR(__xludf.DUMMYFUNCTION("""COMPUTED_VALUE"""),"Praktikum Pengelolaan Hama Terpadu")</f>
        <v>Praktikum Pengelolaan Hama Terpadu</v>
      </c>
      <c r="AN87" s="5" t="str">
        <f ca="1">IFERROR(__xludf.DUMMYFUNCTION("""COMPUTED_VALUE"""),"Praktikum Perbanyakan Vegetatif")</f>
        <v>Praktikum Perbanyakan Vegetatif</v>
      </c>
      <c r="AO87" s="5" t="str">
        <f ca="1">IFERROR(__xludf.DUMMYFUNCTION("""COMPUTED_VALUE"""),"Praktikum Teknologi Benih")</f>
        <v>Praktikum Teknologi Benih</v>
      </c>
      <c r="AP87" s="5" t="str">
        <f ca="1">IFERROR(__xludf.DUMMYFUNCTION("""COMPUTED_VALUE"""),"Sosiologi Pertanian")</f>
        <v>Sosiologi Pertanian</v>
      </c>
      <c r="AQ87" s="5" t="str">
        <f ca="1">IFERROR(__xludf.DUMMYFUNCTION("""COMPUTED_VALUE"""),"Teknologi Benih")</f>
        <v>Teknologi Benih</v>
      </c>
    </row>
    <row r="88" spans="2:52" ht="14.4" x14ac:dyDescent="0.3">
      <c r="B88" s="16" t="s">
        <v>30</v>
      </c>
      <c r="C88" s="17" t="s">
        <v>89</v>
      </c>
      <c r="D88" s="16" t="s">
        <v>133</v>
      </c>
      <c r="E88" s="16">
        <v>2</v>
      </c>
      <c r="F88" s="18" t="s">
        <v>131</v>
      </c>
      <c r="G88" s="17" t="s">
        <v>216</v>
      </c>
      <c r="I88" s="5" t="str">
        <f ca="1">IFERROR(__xludf.DUMMYFUNCTION("transpose(unique( filter(C$3:C$119,B$3:B$119='master data'!E93)))"),"Agribisnis")</f>
        <v>Agribisnis</v>
      </c>
      <c r="J88" s="5" t="str">
        <f ca="1">IFERROR(__xludf.DUMMYFUNCTION("""COMPUTED_VALUE"""),"Agroklimatologi")</f>
        <v>Agroklimatologi</v>
      </c>
      <c r="K88" s="5" t="str">
        <f ca="1">IFERROR(__xludf.DUMMYFUNCTION("""COMPUTED_VALUE"""),"Agroteknologi Serealia dan Umbi")</f>
        <v>Agroteknologi Serealia dan Umbi</v>
      </c>
      <c r="L88" s="5" t="str">
        <f ca="1">IFERROR(__xludf.DUMMYFUNCTION("""COMPUTED_VALUE"""),"Agroteknologi Tanaman Perkebunan")</f>
        <v>Agroteknologi Tanaman Perkebunan</v>
      </c>
      <c r="M88" s="5" t="str">
        <f ca="1">IFERROR(__xludf.DUMMYFUNCTION("""COMPUTED_VALUE"""),"Biokimia Tanaman")</f>
        <v>Biokimia Tanaman</v>
      </c>
      <c r="N88" s="5" t="str">
        <f ca="1">IFERROR(__xludf.DUMMYFUNCTION("""COMPUTED_VALUE"""),"Fisiologi Tanaman")</f>
        <v>Fisiologi Tanaman</v>
      </c>
      <c r="O88" s="5" t="str">
        <f ca="1">IFERROR(__xludf.DUMMYFUNCTION("""COMPUTED_VALUE"""),"Ilmu Hama, Penyakit dan Gulma")</f>
        <v>Ilmu Hama, Penyakit dan Gulma</v>
      </c>
      <c r="P88" s="5" t="str">
        <f ca="1">IFERROR(__xludf.DUMMYFUNCTION("""COMPUTED_VALUE"""),"Kesuburan Tanah")</f>
        <v>Kesuburan Tanah</v>
      </c>
      <c r="Q88" s="5" t="str">
        <f ca="1">IFERROR(__xludf.DUMMYFUNCTION("""COMPUTED_VALUE"""),"Kolokium")</f>
        <v>Kolokium</v>
      </c>
      <c r="R88" s="5" t="str">
        <f ca="1">IFERROR(__xludf.DUMMYFUNCTION("""COMPUTED_VALUE"""),"Komunikasi Pertanian")</f>
        <v>Komunikasi Pertanian</v>
      </c>
      <c r="S88" s="5" t="str">
        <f ca="1">IFERROR(__xludf.DUMMYFUNCTION("""COMPUTED_VALUE"""),"Konservasi Tanah dan Air")</f>
        <v>Konservasi Tanah dan Air</v>
      </c>
      <c r="T88" s="5" t="str">
        <f ca="1">IFERROR(__xludf.DUMMYFUNCTION("""COMPUTED_VALUE"""),"Kuliah Lapang Pertanian Terpadu (12D2)")</f>
        <v>Kuliah Lapang Pertanian Terpadu (12D2)</v>
      </c>
      <c r="U88" s="5" t="str">
        <f ca="1">IFERROR(__xludf.DUMMYFUNCTION("""COMPUTED_VALUE"""),"Metode Penelitian Survey")</f>
        <v>Metode Penelitian Survey</v>
      </c>
      <c r="V88" s="5" t="str">
        <f ca="1">IFERROR(__xludf.DUMMYFUNCTION("""COMPUTED_VALUE"""),"Mikrobiologi Pertanian")</f>
        <v>Mikrobiologi Pertanian</v>
      </c>
      <c r="W88" s="5" t="str">
        <f ca="1">IFERROR(__xludf.DUMMYFUNCTION("""COMPUTED_VALUE"""),"Pemuliaan Tanaman")</f>
        <v>Pemuliaan Tanaman</v>
      </c>
      <c r="X88" s="5" t="str">
        <f ca="1">IFERROR(__xludf.DUMMYFUNCTION("""COMPUTED_VALUE"""),"Pengelolaan Hama Terpadu")</f>
        <v>Pengelolaan Hama Terpadu</v>
      </c>
      <c r="Y88" s="5" t="str">
        <f ca="1">IFERROR(__xludf.DUMMYFUNCTION("""COMPUTED_VALUE"""),"Pengelolaan Air")</f>
        <v>Pengelolaan Air</v>
      </c>
      <c r="Z88" s="5" t="str">
        <f ca="1">IFERROR(__xludf.DUMMYFUNCTION("""COMPUTED_VALUE"""),"Perbanyakan Vegetatif")</f>
        <v>Perbanyakan Vegetatif</v>
      </c>
      <c r="AA88" s="5" t="str">
        <f ca="1">IFERROR(__xludf.DUMMYFUNCTION("""COMPUTED_VALUE"""),"Praktek Kerja (12D1)")</f>
        <v>Praktek Kerja (12D1)</v>
      </c>
      <c r="AB88" s="5" t="str">
        <f ca="1">IFERROR(__xludf.DUMMYFUNCTION("""COMPUTED_VALUE"""),"Praktek Kerja (12D2)")</f>
        <v>Praktek Kerja (12D2)</v>
      </c>
      <c r="AC88" s="5" t="str">
        <f ca="1">IFERROR(__xludf.DUMMYFUNCTION("""COMPUTED_VALUE"""),"Praktikum Agroklimatologi")</f>
        <v>Praktikum Agroklimatologi</v>
      </c>
      <c r="AD88" s="5" t="str">
        <f ca="1">IFERROR(__xludf.DUMMYFUNCTION("""COMPUTED_VALUE"""),"Praktikum Agroteknologi Tanaman Perkebunan")</f>
        <v>Praktikum Agroteknologi Tanaman Perkebunan</v>
      </c>
      <c r="AE88" s="5" t="str">
        <f ca="1">IFERROR(__xludf.DUMMYFUNCTION("""COMPUTED_VALUE"""),"Praktikum Biokimia Tanaman")</f>
        <v>Praktikum Biokimia Tanaman</v>
      </c>
      <c r="AF88" s="5" t="str">
        <f ca="1">IFERROR(__xludf.DUMMYFUNCTION("""COMPUTED_VALUE"""),"Praktikum Fisiologi Tanaman")</f>
        <v>Praktikum Fisiologi Tanaman</v>
      </c>
      <c r="AG88" s="5" t="str">
        <f ca="1">IFERROR(__xludf.DUMMYFUNCTION("""COMPUTED_VALUE"""),"Praktikum Ilmu Hama, Penyakit dan Gulma")</f>
        <v>Praktikum Ilmu Hama, Penyakit dan Gulma</v>
      </c>
      <c r="AH88" s="5" t="str">
        <f ca="1">IFERROR(__xludf.DUMMYFUNCTION("""COMPUTED_VALUE"""),"Praktikum Kesuburan Tanah")</f>
        <v>Praktikum Kesuburan Tanah</v>
      </c>
      <c r="AI88" s="5" t="str">
        <f ca="1">IFERROR(__xludf.DUMMYFUNCTION("""COMPUTED_VALUE"""),"Praktikum Komunikasi Pertanian")</f>
        <v>Praktikum Komunikasi Pertanian</v>
      </c>
      <c r="AJ88" s="5" t="str">
        <f ca="1">IFERROR(__xludf.DUMMYFUNCTION("""COMPUTED_VALUE"""),"Praktikum Mikrobiologi Pertanian")</f>
        <v>Praktikum Mikrobiologi Pertanian</v>
      </c>
      <c r="AK88" s="5" t="str">
        <f ca="1">IFERROR(__xludf.DUMMYFUNCTION("""COMPUTED_VALUE"""),"Praktikum Pemuliaan Tanaman")</f>
        <v>Praktikum Pemuliaan Tanaman</v>
      </c>
      <c r="AL88" s="5" t="str">
        <f ca="1">IFERROR(__xludf.DUMMYFUNCTION("""COMPUTED_VALUE"""),"Praktikum Pengelolaan Air")</f>
        <v>Praktikum Pengelolaan Air</v>
      </c>
      <c r="AM88" s="5" t="str">
        <f ca="1">IFERROR(__xludf.DUMMYFUNCTION("""COMPUTED_VALUE"""),"Praktikum Pengelolaan Hama Terpadu")</f>
        <v>Praktikum Pengelolaan Hama Terpadu</v>
      </c>
      <c r="AN88" s="5" t="str">
        <f ca="1">IFERROR(__xludf.DUMMYFUNCTION("""COMPUTED_VALUE"""),"Praktikum Perbanyakan Vegetatif")</f>
        <v>Praktikum Perbanyakan Vegetatif</v>
      </c>
      <c r="AO88" s="5" t="str">
        <f ca="1">IFERROR(__xludf.DUMMYFUNCTION("""COMPUTED_VALUE"""),"Praktikum Teknologi Benih")</f>
        <v>Praktikum Teknologi Benih</v>
      </c>
      <c r="AP88" s="5" t="str">
        <f ca="1">IFERROR(__xludf.DUMMYFUNCTION("""COMPUTED_VALUE"""),"Sosiologi Pertanian")</f>
        <v>Sosiologi Pertanian</v>
      </c>
      <c r="AQ88" s="5" t="str">
        <f ca="1">IFERROR(__xludf.DUMMYFUNCTION("""COMPUTED_VALUE"""),"Teknologi Benih")</f>
        <v>Teknologi Benih</v>
      </c>
    </row>
    <row r="89" spans="2:52" ht="14.4" x14ac:dyDescent="0.3">
      <c r="B89" s="16" t="s">
        <v>30</v>
      </c>
      <c r="C89" s="17" t="s">
        <v>217</v>
      </c>
      <c r="D89" s="16" t="s">
        <v>133</v>
      </c>
      <c r="E89" s="16">
        <v>2</v>
      </c>
      <c r="F89" s="18" t="s">
        <v>131</v>
      </c>
      <c r="G89" s="17" t="s">
        <v>218</v>
      </c>
      <c r="I89" s="5" t="str">
        <f ca="1">IFERROR(__xludf.DUMMYFUNCTION("transpose(unique( filter(C$3:C$119,B$3:B$119='master data'!E94)))"),"Agribisnis")</f>
        <v>Agribisnis</v>
      </c>
      <c r="J89" s="5" t="str">
        <f ca="1">IFERROR(__xludf.DUMMYFUNCTION("""COMPUTED_VALUE"""),"Agroklimatologi")</f>
        <v>Agroklimatologi</v>
      </c>
      <c r="K89" s="5" t="str">
        <f ca="1">IFERROR(__xludf.DUMMYFUNCTION("""COMPUTED_VALUE"""),"Agroteknologi Serealia dan Umbi")</f>
        <v>Agroteknologi Serealia dan Umbi</v>
      </c>
      <c r="L89" s="5" t="str">
        <f ca="1">IFERROR(__xludf.DUMMYFUNCTION("""COMPUTED_VALUE"""),"Agroteknologi Tanaman Perkebunan")</f>
        <v>Agroteknologi Tanaman Perkebunan</v>
      </c>
      <c r="M89" s="5" t="str">
        <f ca="1">IFERROR(__xludf.DUMMYFUNCTION("""COMPUTED_VALUE"""),"Biokimia Tanaman")</f>
        <v>Biokimia Tanaman</v>
      </c>
      <c r="N89" s="5" t="str">
        <f ca="1">IFERROR(__xludf.DUMMYFUNCTION("""COMPUTED_VALUE"""),"Fisiologi Tanaman")</f>
        <v>Fisiologi Tanaman</v>
      </c>
      <c r="O89" s="5" t="str">
        <f ca="1">IFERROR(__xludf.DUMMYFUNCTION("""COMPUTED_VALUE"""),"Ilmu Hama, Penyakit dan Gulma")</f>
        <v>Ilmu Hama, Penyakit dan Gulma</v>
      </c>
      <c r="P89" s="5" t="str">
        <f ca="1">IFERROR(__xludf.DUMMYFUNCTION("""COMPUTED_VALUE"""),"Kesuburan Tanah")</f>
        <v>Kesuburan Tanah</v>
      </c>
      <c r="Q89" s="5" t="str">
        <f ca="1">IFERROR(__xludf.DUMMYFUNCTION("""COMPUTED_VALUE"""),"Kolokium")</f>
        <v>Kolokium</v>
      </c>
      <c r="R89" s="5" t="str">
        <f ca="1">IFERROR(__xludf.DUMMYFUNCTION("""COMPUTED_VALUE"""),"Komunikasi Pertanian")</f>
        <v>Komunikasi Pertanian</v>
      </c>
      <c r="S89" s="5" t="str">
        <f ca="1">IFERROR(__xludf.DUMMYFUNCTION("""COMPUTED_VALUE"""),"Konservasi Tanah dan Air")</f>
        <v>Konservasi Tanah dan Air</v>
      </c>
      <c r="T89" s="5" t="str">
        <f ca="1">IFERROR(__xludf.DUMMYFUNCTION("""COMPUTED_VALUE"""),"Kuliah Lapang Pertanian Terpadu (12D2)")</f>
        <v>Kuliah Lapang Pertanian Terpadu (12D2)</v>
      </c>
      <c r="U89" s="5" t="str">
        <f ca="1">IFERROR(__xludf.DUMMYFUNCTION("""COMPUTED_VALUE"""),"Metode Penelitian Survey")</f>
        <v>Metode Penelitian Survey</v>
      </c>
      <c r="V89" s="5" t="str">
        <f ca="1">IFERROR(__xludf.DUMMYFUNCTION("""COMPUTED_VALUE"""),"Mikrobiologi Pertanian")</f>
        <v>Mikrobiologi Pertanian</v>
      </c>
      <c r="W89" s="5" t="str">
        <f ca="1">IFERROR(__xludf.DUMMYFUNCTION("""COMPUTED_VALUE"""),"Pemuliaan Tanaman")</f>
        <v>Pemuliaan Tanaman</v>
      </c>
      <c r="X89" s="5" t="str">
        <f ca="1">IFERROR(__xludf.DUMMYFUNCTION("""COMPUTED_VALUE"""),"Pengelolaan Hama Terpadu")</f>
        <v>Pengelolaan Hama Terpadu</v>
      </c>
      <c r="Y89" s="5" t="str">
        <f ca="1">IFERROR(__xludf.DUMMYFUNCTION("""COMPUTED_VALUE"""),"Pengelolaan Air")</f>
        <v>Pengelolaan Air</v>
      </c>
      <c r="Z89" s="5" t="str">
        <f ca="1">IFERROR(__xludf.DUMMYFUNCTION("""COMPUTED_VALUE"""),"Perbanyakan Vegetatif")</f>
        <v>Perbanyakan Vegetatif</v>
      </c>
      <c r="AA89" s="5" t="str">
        <f ca="1">IFERROR(__xludf.DUMMYFUNCTION("""COMPUTED_VALUE"""),"Praktek Kerja (12D1)")</f>
        <v>Praktek Kerja (12D1)</v>
      </c>
      <c r="AB89" s="5" t="str">
        <f ca="1">IFERROR(__xludf.DUMMYFUNCTION("""COMPUTED_VALUE"""),"Praktek Kerja (12D2)")</f>
        <v>Praktek Kerja (12D2)</v>
      </c>
      <c r="AC89" s="5" t="str">
        <f ca="1">IFERROR(__xludf.DUMMYFUNCTION("""COMPUTED_VALUE"""),"Praktikum Agroklimatologi")</f>
        <v>Praktikum Agroklimatologi</v>
      </c>
      <c r="AD89" s="5" t="str">
        <f ca="1">IFERROR(__xludf.DUMMYFUNCTION("""COMPUTED_VALUE"""),"Praktikum Agroteknologi Tanaman Perkebunan")</f>
        <v>Praktikum Agroteknologi Tanaman Perkebunan</v>
      </c>
      <c r="AE89" s="5" t="str">
        <f ca="1">IFERROR(__xludf.DUMMYFUNCTION("""COMPUTED_VALUE"""),"Praktikum Biokimia Tanaman")</f>
        <v>Praktikum Biokimia Tanaman</v>
      </c>
      <c r="AF89" s="5" t="str">
        <f ca="1">IFERROR(__xludf.DUMMYFUNCTION("""COMPUTED_VALUE"""),"Praktikum Fisiologi Tanaman")</f>
        <v>Praktikum Fisiologi Tanaman</v>
      </c>
      <c r="AG89" s="5" t="str">
        <f ca="1">IFERROR(__xludf.DUMMYFUNCTION("""COMPUTED_VALUE"""),"Praktikum Ilmu Hama, Penyakit dan Gulma")</f>
        <v>Praktikum Ilmu Hama, Penyakit dan Gulma</v>
      </c>
      <c r="AH89" s="5" t="str">
        <f ca="1">IFERROR(__xludf.DUMMYFUNCTION("""COMPUTED_VALUE"""),"Praktikum Kesuburan Tanah")</f>
        <v>Praktikum Kesuburan Tanah</v>
      </c>
      <c r="AI89" s="5" t="str">
        <f ca="1">IFERROR(__xludf.DUMMYFUNCTION("""COMPUTED_VALUE"""),"Praktikum Komunikasi Pertanian")</f>
        <v>Praktikum Komunikasi Pertanian</v>
      </c>
      <c r="AJ89" s="5" t="str">
        <f ca="1">IFERROR(__xludf.DUMMYFUNCTION("""COMPUTED_VALUE"""),"Praktikum Mikrobiologi Pertanian")</f>
        <v>Praktikum Mikrobiologi Pertanian</v>
      </c>
      <c r="AK89" s="5" t="str">
        <f ca="1">IFERROR(__xludf.DUMMYFUNCTION("""COMPUTED_VALUE"""),"Praktikum Pemuliaan Tanaman")</f>
        <v>Praktikum Pemuliaan Tanaman</v>
      </c>
      <c r="AL89" s="5" t="str">
        <f ca="1">IFERROR(__xludf.DUMMYFUNCTION("""COMPUTED_VALUE"""),"Praktikum Pengelolaan Air")</f>
        <v>Praktikum Pengelolaan Air</v>
      </c>
      <c r="AM89" s="5" t="str">
        <f ca="1">IFERROR(__xludf.DUMMYFUNCTION("""COMPUTED_VALUE"""),"Praktikum Pengelolaan Hama Terpadu")</f>
        <v>Praktikum Pengelolaan Hama Terpadu</v>
      </c>
      <c r="AN89" s="5" t="str">
        <f ca="1">IFERROR(__xludf.DUMMYFUNCTION("""COMPUTED_VALUE"""),"Praktikum Perbanyakan Vegetatif")</f>
        <v>Praktikum Perbanyakan Vegetatif</v>
      </c>
      <c r="AO89" s="5" t="str">
        <f ca="1">IFERROR(__xludf.DUMMYFUNCTION("""COMPUTED_VALUE"""),"Praktikum Teknologi Benih")</f>
        <v>Praktikum Teknologi Benih</v>
      </c>
      <c r="AP89" s="5" t="str">
        <f ca="1">IFERROR(__xludf.DUMMYFUNCTION("""COMPUTED_VALUE"""),"Sosiologi Pertanian")</f>
        <v>Sosiologi Pertanian</v>
      </c>
      <c r="AQ89" s="5" t="str">
        <f ca="1">IFERROR(__xludf.DUMMYFUNCTION("""COMPUTED_VALUE"""),"Teknologi Benih")</f>
        <v>Teknologi Benih</v>
      </c>
    </row>
    <row r="90" spans="2:52" ht="14.4" x14ac:dyDescent="0.3">
      <c r="B90" s="16" t="s">
        <v>30</v>
      </c>
      <c r="C90" s="17" t="s">
        <v>219</v>
      </c>
      <c r="D90" s="16" t="s">
        <v>133</v>
      </c>
      <c r="E90" s="16">
        <v>2</v>
      </c>
      <c r="F90" s="18" t="s">
        <v>131</v>
      </c>
      <c r="G90" s="17" t="s">
        <v>220</v>
      </c>
      <c r="I90" s="5" t="str">
        <f ca="1">IFERROR(__xludf.DUMMYFUNCTION("transpose(unique( filter(C$3:C$119,B$3:B$119='master data'!E95)))"),"Bahan Pakan dan Formulasi Ransum")</f>
        <v>Bahan Pakan dan Formulasi Ransum</v>
      </c>
      <c r="J90" s="5" t="str">
        <f ca="1">IFERROR(__xludf.DUMMYFUNCTION("""COMPUTED_VALUE"""),"Bioteknologi Reproduksi Ternak")</f>
        <v>Bioteknologi Reproduksi Ternak</v>
      </c>
      <c r="K90" s="5" t="str">
        <f ca="1">IFERROR(__xludf.DUMMYFUNCTION("""COMPUTED_VALUE"""),"Dasar Nutrisi Ternak")</f>
        <v>Dasar Nutrisi Ternak</v>
      </c>
      <c r="L90" s="5" t="str">
        <f ca="1">IFERROR(__xludf.DUMMYFUNCTION("""COMPUTED_VALUE"""),"Dasar Pemuliaan Ternak")</f>
        <v>Dasar Pemuliaan Ternak</v>
      </c>
      <c r="M90" s="5" t="str">
        <f ca="1">IFERROR(__xludf.DUMMYFUNCTION("""COMPUTED_VALUE"""),"Dasar Teknologi Hasil Ternak")</f>
        <v>Dasar Teknologi Hasil Ternak</v>
      </c>
      <c r="N90" s="5" t="str">
        <f ca="1">IFERROR(__xludf.DUMMYFUNCTION("""COMPUTED_VALUE"""),"Farmakologi")</f>
        <v>Farmakologi</v>
      </c>
      <c r="O90" s="5" t="str">
        <f ca="1">IFERROR(__xludf.DUMMYFUNCTION("""COMPUTED_VALUE"""),"Genetika")</f>
        <v>Genetika</v>
      </c>
      <c r="P90" s="5" t="str">
        <f ca="1">IFERROR(__xludf.DUMMYFUNCTION("""COMPUTED_VALUE"""),"Ilmu Kesehatan Ternak")</f>
        <v>Ilmu Kesehatan Ternak</v>
      </c>
      <c r="Q90" s="5" t="str">
        <f ca="1">IFERROR(__xludf.DUMMYFUNCTION("""COMPUTED_VALUE"""),"Ilmu Lingkungan Ternak dan AMDAL")</f>
        <v>Ilmu Lingkungan Ternak dan AMDAL</v>
      </c>
      <c r="R90" s="5" t="str">
        <f ca="1">IFERROR(__xludf.DUMMYFUNCTION("""COMPUTED_VALUE"""),"Inseminator")</f>
        <v>Inseminator</v>
      </c>
      <c r="S90" s="5" t="str">
        <f ca="1">IFERROR(__xludf.DUMMYFUNCTION("""COMPUTED_VALUE"""),"Kebijakan Pembangunan Peternakan")</f>
        <v>Kebijakan Pembangunan Peternakan</v>
      </c>
      <c r="T90" s="5" t="str">
        <f ca="1">IFERROR(__xludf.DUMMYFUNCTION("""COMPUTED_VALUE"""),"Kewirausahaan Lanjut")</f>
        <v>Kewirausahaan Lanjut</v>
      </c>
      <c r="U90" s="5" t="str">
        <f ca="1">IFERROR(__xludf.DUMMYFUNCTION("""COMPUTED_VALUE"""),"Kuliah Lapang II (12D1)")</f>
        <v>Kuliah Lapang II (12D1)</v>
      </c>
      <c r="V90" s="5" t="str">
        <f ca="1">IFERROR(__xludf.DUMMYFUNCTION("""COMPUTED_VALUE"""),"Kuliah Lapang II (12D2)")</f>
        <v>Kuliah Lapang II (12D2)</v>
      </c>
      <c r="W90" s="5" t="str">
        <f ca="1">IFERROR(__xludf.DUMMYFUNCTION("""COMPUTED_VALUE"""),"Kuliah Lapang Pertanian Terpadu (12D1)")</f>
        <v>Kuliah Lapang Pertanian Terpadu (12D1)</v>
      </c>
      <c r="X90" s="5" t="str">
        <f ca="1">IFERROR(__xludf.DUMMYFUNCTION("""COMPUTED_VALUE"""),"Magang Kerja Perusahaan (12D1)")</f>
        <v>Magang Kerja Perusahaan (12D1)</v>
      </c>
      <c r="Y90" s="5" t="str">
        <f ca="1">IFERROR(__xludf.DUMMYFUNCTION("""COMPUTED_VALUE"""),"Magang Kerja Perusahaan (12D2)")</f>
        <v>Magang Kerja Perusahaan (12D2)</v>
      </c>
      <c r="Z90" s="5" t="str">
        <f ca="1">IFERROR(__xludf.DUMMYFUNCTION("""COMPUTED_VALUE"""),"Magang Kerja Perusahaan (12D3)")</f>
        <v>Magang Kerja Perusahaan (12D3)</v>
      </c>
      <c r="AA90" s="5" t="str">
        <f ca="1">IFERROR(__xludf.DUMMYFUNCTION("""COMPUTED_VALUE"""),"Manajemen Ternak Perah")</f>
        <v>Manajemen Ternak Perah</v>
      </c>
      <c r="AB90" s="5" t="str">
        <f ca="1">IFERROR(__xludf.DUMMYFUNCTION("""COMPUTED_VALUE"""),"Manajemen Ternak Potong")</f>
        <v>Manajemen Ternak Potong</v>
      </c>
      <c r="AC90" s="5" t="str">
        <f ca="1">IFERROR(__xludf.DUMMYFUNCTION("""COMPUTED_VALUE"""),"Manajemen Ternak Unggas")</f>
        <v>Manajemen Ternak Unggas</v>
      </c>
      <c r="AD90" s="5" t="str">
        <f ca="1">IFERROR(__xludf.DUMMYFUNCTION("""COMPUTED_VALUE"""),"Mikrobiologi")</f>
        <v>Mikrobiologi</v>
      </c>
      <c r="AE90" s="5" t="str">
        <f ca="1">IFERROR(__xludf.DUMMYFUNCTION("""COMPUTED_VALUE"""),"Nutrisi Ternak Ruminansia")</f>
        <v>Nutrisi Ternak Ruminansia</v>
      </c>
      <c r="AF90" s="5" t="str">
        <f ca="1">IFERROR(__xludf.DUMMYFUNCTION("""COMPUTED_VALUE"""),"Nutrisionis")</f>
        <v>Nutrisionis</v>
      </c>
      <c r="AG90" s="5" t="str">
        <f ca="1">IFERROR(__xludf.DUMMYFUNCTION("""COMPUTED_VALUE"""),"Pemasaran Ternak dan Hasil Ternak")</f>
        <v>Pemasaran Ternak dan Hasil Ternak</v>
      </c>
      <c r="AH90" s="5" t="str">
        <f ca="1">IFERROR(__xludf.DUMMYFUNCTION("""COMPUTED_VALUE"""),"Praktikum Ilmu Kesehatan Ternak")</f>
        <v>Praktikum Ilmu Kesehatan Ternak</v>
      </c>
      <c r="AI90" s="5" t="str">
        <f ca="1">IFERROR(__xludf.DUMMYFUNCTION("""COMPUTED_VALUE"""),"Praktikum Manajemen Ternak Unggas (12D1)")</f>
        <v>Praktikum Manajemen Ternak Unggas (12D1)</v>
      </c>
      <c r="AJ90" s="5" t="str">
        <f ca="1">IFERROR(__xludf.DUMMYFUNCTION("""COMPUTED_VALUE"""),"Praktikum Manajemen Ternak Unggas (12D2)")</f>
        <v>Praktikum Manajemen Ternak Unggas (12D2)</v>
      </c>
      <c r="AK90" s="5" t="str">
        <f ca="1">IFERROR(__xludf.DUMMYFUNCTION("""COMPUTED_VALUE"""),"Praktikum Bahan Pakan dan Formulasi Ransum")</f>
        <v>Praktikum Bahan Pakan dan Formulasi Ransum</v>
      </c>
      <c r="AL90" s="5" t="str">
        <f ca="1">IFERROR(__xludf.DUMMYFUNCTION("""COMPUTED_VALUE"""),"Praktikum Bioteknologi Reproduksi Ternak (12D1)")</f>
        <v>Praktikum Bioteknologi Reproduksi Ternak (12D1)</v>
      </c>
      <c r="AM90" s="5" t="str">
        <f ca="1">IFERROR(__xludf.DUMMYFUNCTION("""COMPUTED_VALUE"""),"Praktikum Bioteknologi Reproduksi Ternak (12D2)")</f>
        <v>Praktikum Bioteknologi Reproduksi Ternak (12D2)</v>
      </c>
      <c r="AN90" s="5" t="str">
        <f ca="1">IFERROR(__xludf.DUMMYFUNCTION("""COMPUTED_VALUE"""),"Praktikum Dasar Nutrisi Ternak (12D1)")</f>
        <v>Praktikum Dasar Nutrisi Ternak (12D1)</v>
      </c>
      <c r="AO90" s="5" t="str">
        <f ca="1">IFERROR(__xludf.DUMMYFUNCTION("""COMPUTED_VALUE"""),"Praktikum Dasar Nutrisi Ternak (12D2)")</f>
        <v>Praktikum Dasar Nutrisi Ternak (12D2)</v>
      </c>
      <c r="AP90" s="5" t="str">
        <f ca="1">IFERROR(__xludf.DUMMYFUNCTION("""COMPUTED_VALUE"""),"Praktikum Manajemen Ternak Perah (12D1)")</f>
        <v>Praktikum Manajemen Ternak Perah (12D1)</v>
      </c>
      <c r="AQ90" s="5" t="str">
        <f ca="1">IFERROR(__xludf.DUMMYFUNCTION("""COMPUTED_VALUE"""),"Praktikum Manajemen Ternak Perah (12D2)")</f>
        <v>Praktikum Manajemen Ternak Perah (12D2)</v>
      </c>
      <c r="AR90" s="5" t="str">
        <f ca="1">IFERROR(__xludf.DUMMYFUNCTION("""COMPUTED_VALUE"""),"Praktikum Manajemen Ternak Potong (12D1)")</f>
        <v>Praktikum Manajemen Ternak Potong (12D1)</v>
      </c>
      <c r="AS90" s="5" t="str">
        <f ca="1">IFERROR(__xludf.DUMMYFUNCTION("""COMPUTED_VALUE"""),"Praktikum Manajemen Ternak Potong(12D2)")</f>
        <v>Praktikum Manajemen Ternak Potong(12D2)</v>
      </c>
      <c r="AT90" s="5" t="str">
        <f ca="1">IFERROR(__xludf.DUMMYFUNCTION("""COMPUTED_VALUE"""),"Praktikum Mikrobiologi (12D1)")</f>
        <v>Praktikum Mikrobiologi (12D1)</v>
      </c>
      <c r="AU90" s="5" t="str">
        <f ca="1">IFERROR(__xludf.DUMMYFUNCTION("""COMPUTED_VALUE"""),"Praktikum Mikrobiologi (12D2)")</f>
        <v>Praktikum Mikrobiologi (12D2)</v>
      </c>
      <c r="AV90" s="5" t="str">
        <f ca="1">IFERROR(__xludf.DUMMYFUNCTION("""COMPUTED_VALUE"""),"Praktikum Teknologi Pengolahan Daging dan Kulit (12D1)")</f>
        <v>Praktikum Teknologi Pengolahan Daging dan Kulit (12D1)</v>
      </c>
      <c r="AW90" s="5" t="str">
        <f ca="1">IFERROR(__xludf.DUMMYFUNCTION("""COMPUTED_VALUE"""),"Praktikum Teknologi Pengolahan Daging dan Kulit (12D2)")</f>
        <v>Praktikum Teknologi Pengolahan Daging dan Kulit (12D2)</v>
      </c>
      <c r="AX90" s="5" t="str">
        <f ca="1">IFERROR(__xludf.DUMMYFUNCTION("""COMPUTED_VALUE"""),"Seminar")</f>
        <v>Seminar</v>
      </c>
      <c r="AY90" s="5" t="str">
        <f ca="1">IFERROR(__xludf.DUMMYFUNCTION("""COMPUTED_VALUE"""),"Teknologi Pakan")</f>
        <v>Teknologi Pakan</v>
      </c>
      <c r="AZ90" s="5" t="str">
        <f ca="1">IFERROR(__xludf.DUMMYFUNCTION("""COMPUTED_VALUE"""),"Teknologi Pengolahan Daging dan Kulit")</f>
        <v>Teknologi Pengolahan Daging dan Kulit</v>
      </c>
    </row>
    <row r="91" spans="2:52" ht="14.4" x14ac:dyDescent="0.3">
      <c r="B91" s="16" t="s">
        <v>30</v>
      </c>
      <c r="C91" s="17" t="s">
        <v>35</v>
      </c>
      <c r="D91" s="16" t="s">
        <v>130</v>
      </c>
      <c r="E91" s="16">
        <v>2</v>
      </c>
      <c r="F91" s="18" t="s">
        <v>131</v>
      </c>
      <c r="G91" s="17" t="s">
        <v>221</v>
      </c>
      <c r="I91" s="5" t="str">
        <f ca="1">IFERROR(__xludf.DUMMYFUNCTION("transpose(unique( filter(C$3:C$119,B$3:B$119='master data'!E96)))"),"Bahan Pakan dan Formulasi Ransum")</f>
        <v>Bahan Pakan dan Formulasi Ransum</v>
      </c>
      <c r="J91" s="5" t="str">
        <f ca="1">IFERROR(__xludf.DUMMYFUNCTION("""COMPUTED_VALUE"""),"Bioteknologi Reproduksi Ternak")</f>
        <v>Bioteknologi Reproduksi Ternak</v>
      </c>
      <c r="K91" s="5" t="str">
        <f ca="1">IFERROR(__xludf.DUMMYFUNCTION("""COMPUTED_VALUE"""),"Dasar Nutrisi Ternak")</f>
        <v>Dasar Nutrisi Ternak</v>
      </c>
      <c r="L91" s="5" t="str">
        <f ca="1">IFERROR(__xludf.DUMMYFUNCTION("""COMPUTED_VALUE"""),"Dasar Pemuliaan Ternak")</f>
        <v>Dasar Pemuliaan Ternak</v>
      </c>
      <c r="M91" s="5" t="str">
        <f ca="1">IFERROR(__xludf.DUMMYFUNCTION("""COMPUTED_VALUE"""),"Dasar Teknologi Hasil Ternak")</f>
        <v>Dasar Teknologi Hasil Ternak</v>
      </c>
      <c r="N91" s="5" t="str">
        <f ca="1">IFERROR(__xludf.DUMMYFUNCTION("""COMPUTED_VALUE"""),"Farmakologi")</f>
        <v>Farmakologi</v>
      </c>
      <c r="O91" s="5" t="str">
        <f ca="1">IFERROR(__xludf.DUMMYFUNCTION("""COMPUTED_VALUE"""),"Genetika")</f>
        <v>Genetika</v>
      </c>
      <c r="P91" s="5" t="str">
        <f ca="1">IFERROR(__xludf.DUMMYFUNCTION("""COMPUTED_VALUE"""),"Ilmu Kesehatan Ternak")</f>
        <v>Ilmu Kesehatan Ternak</v>
      </c>
      <c r="Q91" s="5" t="str">
        <f ca="1">IFERROR(__xludf.DUMMYFUNCTION("""COMPUTED_VALUE"""),"Ilmu Lingkungan Ternak dan AMDAL")</f>
        <v>Ilmu Lingkungan Ternak dan AMDAL</v>
      </c>
      <c r="R91" s="5" t="str">
        <f ca="1">IFERROR(__xludf.DUMMYFUNCTION("""COMPUTED_VALUE"""),"Inseminator")</f>
        <v>Inseminator</v>
      </c>
      <c r="S91" s="5" t="str">
        <f ca="1">IFERROR(__xludf.DUMMYFUNCTION("""COMPUTED_VALUE"""),"Kebijakan Pembangunan Peternakan")</f>
        <v>Kebijakan Pembangunan Peternakan</v>
      </c>
      <c r="T91" s="5" t="str">
        <f ca="1">IFERROR(__xludf.DUMMYFUNCTION("""COMPUTED_VALUE"""),"Kewirausahaan Lanjut")</f>
        <v>Kewirausahaan Lanjut</v>
      </c>
      <c r="U91" s="5" t="str">
        <f ca="1">IFERROR(__xludf.DUMMYFUNCTION("""COMPUTED_VALUE"""),"Kuliah Lapang II (12D1)")</f>
        <v>Kuliah Lapang II (12D1)</v>
      </c>
      <c r="V91" s="5" t="str">
        <f ca="1">IFERROR(__xludf.DUMMYFUNCTION("""COMPUTED_VALUE"""),"Kuliah Lapang II (12D2)")</f>
        <v>Kuliah Lapang II (12D2)</v>
      </c>
      <c r="W91" s="5" t="str">
        <f ca="1">IFERROR(__xludf.DUMMYFUNCTION("""COMPUTED_VALUE"""),"Kuliah Lapang Pertanian Terpadu (12D1)")</f>
        <v>Kuliah Lapang Pertanian Terpadu (12D1)</v>
      </c>
      <c r="X91" s="5" t="str">
        <f ca="1">IFERROR(__xludf.DUMMYFUNCTION("""COMPUTED_VALUE"""),"Magang Kerja Perusahaan (12D1)")</f>
        <v>Magang Kerja Perusahaan (12D1)</v>
      </c>
      <c r="Y91" s="5" t="str">
        <f ca="1">IFERROR(__xludf.DUMMYFUNCTION("""COMPUTED_VALUE"""),"Magang Kerja Perusahaan (12D2)")</f>
        <v>Magang Kerja Perusahaan (12D2)</v>
      </c>
      <c r="Z91" s="5" t="str">
        <f ca="1">IFERROR(__xludf.DUMMYFUNCTION("""COMPUTED_VALUE"""),"Magang Kerja Perusahaan (12D3)")</f>
        <v>Magang Kerja Perusahaan (12D3)</v>
      </c>
      <c r="AA91" s="5" t="str">
        <f ca="1">IFERROR(__xludf.DUMMYFUNCTION("""COMPUTED_VALUE"""),"Manajemen Ternak Perah")</f>
        <v>Manajemen Ternak Perah</v>
      </c>
      <c r="AB91" s="5" t="str">
        <f ca="1">IFERROR(__xludf.DUMMYFUNCTION("""COMPUTED_VALUE"""),"Manajemen Ternak Potong")</f>
        <v>Manajemen Ternak Potong</v>
      </c>
      <c r="AC91" s="5" t="str">
        <f ca="1">IFERROR(__xludf.DUMMYFUNCTION("""COMPUTED_VALUE"""),"Manajemen Ternak Unggas")</f>
        <v>Manajemen Ternak Unggas</v>
      </c>
      <c r="AD91" s="5" t="str">
        <f ca="1">IFERROR(__xludf.DUMMYFUNCTION("""COMPUTED_VALUE"""),"Mikrobiologi")</f>
        <v>Mikrobiologi</v>
      </c>
      <c r="AE91" s="5" t="str">
        <f ca="1">IFERROR(__xludf.DUMMYFUNCTION("""COMPUTED_VALUE"""),"Nutrisi Ternak Ruminansia")</f>
        <v>Nutrisi Ternak Ruminansia</v>
      </c>
      <c r="AF91" s="5" t="str">
        <f ca="1">IFERROR(__xludf.DUMMYFUNCTION("""COMPUTED_VALUE"""),"Nutrisionis")</f>
        <v>Nutrisionis</v>
      </c>
      <c r="AG91" s="5" t="str">
        <f ca="1">IFERROR(__xludf.DUMMYFUNCTION("""COMPUTED_VALUE"""),"Pemasaran Ternak dan Hasil Ternak")</f>
        <v>Pemasaran Ternak dan Hasil Ternak</v>
      </c>
      <c r="AH91" s="5" t="str">
        <f ca="1">IFERROR(__xludf.DUMMYFUNCTION("""COMPUTED_VALUE"""),"Praktikum Ilmu Kesehatan Ternak")</f>
        <v>Praktikum Ilmu Kesehatan Ternak</v>
      </c>
      <c r="AI91" s="5" t="str">
        <f ca="1">IFERROR(__xludf.DUMMYFUNCTION("""COMPUTED_VALUE"""),"Praktikum Manajemen Ternak Unggas (12D1)")</f>
        <v>Praktikum Manajemen Ternak Unggas (12D1)</v>
      </c>
      <c r="AJ91" s="5" t="str">
        <f ca="1">IFERROR(__xludf.DUMMYFUNCTION("""COMPUTED_VALUE"""),"Praktikum Manajemen Ternak Unggas (12D2)")</f>
        <v>Praktikum Manajemen Ternak Unggas (12D2)</v>
      </c>
      <c r="AK91" s="5" t="str">
        <f ca="1">IFERROR(__xludf.DUMMYFUNCTION("""COMPUTED_VALUE"""),"Praktikum Bahan Pakan dan Formulasi Ransum")</f>
        <v>Praktikum Bahan Pakan dan Formulasi Ransum</v>
      </c>
      <c r="AL91" s="5" t="str">
        <f ca="1">IFERROR(__xludf.DUMMYFUNCTION("""COMPUTED_VALUE"""),"Praktikum Bioteknologi Reproduksi Ternak (12D1)")</f>
        <v>Praktikum Bioteknologi Reproduksi Ternak (12D1)</v>
      </c>
      <c r="AM91" s="5" t="str">
        <f ca="1">IFERROR(__xludf.DUMMYFUNCTION("""COMPUTED_VALUE"""),"Praktikum Bioteknologi Reproduksi Ternak (12D2)")</f>
        <v>Praktikum Bioteknologi Reproduksi Ternak (12D2)</v>
      </c>
      <c r="AN91" s="5" t="str">
        <f ca="1">IFERROR(__xludf.DUMMYFUNCTION("""COMPUTED_VALUE"""),"Praktikum Dasar Nutrisi Ternak (12D1)")</f>
        <v>Praktikum Dasar Nutrisi Ternak (12D1)</v>
      </c>
      <c r="AO91" s="5" t="str">
        <f ca="1">IFERROR(__xludf.DUMMYFUNCTION("""COMPUTED_VALUE"""),"Praktikum Dasar Nutrisi Ternak (12D2)")</f>
        <v>Praktikum Dasar Nutrisi Ternak (12D2)</v>
      </c>
      <c r="AP91" s="5" t="str">
        <f ca="1">IFERROR(__xludf.DUMMYFUNCTION("""COMPUTED_VALUE"""),"Praktikum Manajemen Ternak Perah (12D1)")</f>
        <v>Praktikum Manajemen Ternak Perah (12D1)</v>
      </c>
      <c r="AQ91" s="5" t="str">
        <f ca="1">IFERROR(__xludf.DUMMYFUNCTION("""COMPUTED_VALUE"""),"Praktikum Manajemen Ternak Perah (12D2)")</f>
        <v>Praktikum Manajemen Ternak Perah (12D2)</v>
      </c>
      <c r="AR91" s="5" t="str">
        <f ca="1">IFERROR(__xludf.DUMMYFUNCTION("""COMPUTED_VALUE"""),"Praktikum Manajemen Ternak Potong (12D1)")</f>
        <v>Praktikum Manajemen Ternak Potong (12D1)</v>
      </c>
      <c r="AS91" s="5" t="str">
        <f ca="1">IFERROR(__xludf.DUMMYFUNCTION("""COMPUTED_VALUE"""),"Praktikum Manajemen Ternak Potong(12D2)")</f>
        <v>Praktikum Manajemen Ternak Potong(12D2)</v>
      </c>
      <c r="AT91" s="5" t="str">
        <f ca="1">IFERROR(__xludf.DUMMYFUNCTION("""COMPUTED_VALUE"""),"Praktikum Mikrobiologi (12D1)")</f>
        <v>Praktikum Mikrobiologi (12D1)</v>
      </c>
      <c r="AU91" s="5" t="str">
        <f ca="1">IFERROR(__xludf.DUMMYFUNCTION("""COMPUTED_VALUE"""),"Praktikum Mikrobiologi (12D2)")</f>
        <v>Praktikum Mikrobiologi (12D2)</v>
      </c>
      <c r="AV91" s="5" t="str">
        <f ca="1">IFERROR(__xludf.DUMMYFUNCTION("""COMPUTED_VALUE"""),"Praktikum Teknologi Pengolahan Daging dan Kulit (12D1)")</f>
        <v>Praktikum Teknologi Pengolahan Daging dan Kulit (12D1)</v>
      </c>
      <c r="AW91" s="5" t="str">
        <f ca="1">IFERROR(__xludf.DUMMYFUNCTION("""COMPUTED_VALUE"""),"Praktikum Teknologi Pengolahan Daging dan Kulit (12D2)")</f>
        <v>Praktikum Teknologi Pengolahan Daging dan Kulit (12D2)</v>
      </c>
      <c r="AX91" s="5" t="str">
        <f ca="1">IFERROR(__xludf.DUMMYFUNCTION("""COMPUTED_VALUE"""),"Seminar")</f>
        <v>Seminar</v>
      </c>
      <c r="AY91" s="5" t="str">
        <f ca="1">IFERROR(__xludf.DUMMYFUNCTION("""COMPUTED_VALUE"""),"Teknologi Pakan")</f>
        <v>Teknologi Pakan</v>
      </c>
      <c r="AZ91" s="5" t="str">
        <f ca="1">IFERROR(__xludf.DUMMYFUNCTION("""COMPUTED_VALUE"""),"Teknologi Pengolahan Daging dan Kulit")</f>
        <v>Teknologi Pengolahan Daging dan Kulit</v>
      </c>
    </row>
    <row r="92" spans="2:52" ht="14.4" x14ac:dyDescent="0.3">
      <c r="B92" s="16" t="s">
        <v>30</v>
      </c>
      <c r="C92" s="17" t="s">
        <v>222</v>
      </c>
      <c r="D92" s="16" t="s">
        <v>133</v>
      </c>
      <c r="E92" s="16">
        <v>2</v>
      </c>
      <c r="F92" s="18" t="s">
        <v>131</v>
      </c>
      <c r="G92" s="17" t="s">
        <v>205</v>
      </c>
      <c r="I92" s="5" t="str">
        <f ca="1">IFERROR(__xludf.DUMMYFUNCTION("transpose(unique( filter(C$3:C$119,B$3:B$119='master data'!E97)))"),"Praktikum Analisis Data Statistik")</f>
        <v>Praktikum Analisis Data Statistik</v>
      </c>
      <c r="J92" s="5" t="str">
        <f ca="1">IFERROR(__xludf.DUMMYFUNCTION("""COMPUTED_VALUE"""),"Pengetahuan Bahan")</f>
        <v>Pengetahuan Bahan</v>
      </c>
      <c r="K92" s="5" t="str">
        <f ca="1">IFERROR(__xludf.DUMMYFUNCTION("""COMPUTED_VALUE"""),"Metode Ilmiah")</f>
        <v>Metode Ilmiah</v>
      </c>
      <c r="L92" s="5" t="str">
        <f ca="1">IFERROR(__xludf.DUMMYFUNCTION("""COMPUTED_VALUE"""),"Rancangan Percobaan")</f>
        <v>Rancangan Percobaan</v>
      </c>
      <c r="M92" s="5" t="str">
        <f ca="1">IFERROR(__xludf.DUMMYFUNCTION("""COMPUTED_VALUE"""),"Ekonomi Teknik")</f>
        <v>Ekonomi Teknik</v>
      </c>
      <c r="N92" s="5" t="str">
        <f ca="1">IFERROR(__xludf.DUMMYFUNCTION("""COMPUTED_VALUE"""),"Teknik Proses Pangan 1")</f>
        <v>Teknik Proses Pangan 1</v>
      </c>
      <c r="O92" s="5" t="str">
        <f ca="1">IFERROR(__xludf.DUMMYFUNCTION("""COMPUTED_VALUE"""),"Perancangan Unit Pengolahan")</f>
        <v>Perancangan Unit Pengolahan</v>
      </c>
      <c r="P92" s="5" t="str">
        <f ca="1">IFERROR(__xludf.DUMMYFUNCTION("""COMPUTED_VALUE"""),"Industri Jasa Boga dan Bakery")</f>
        <v>Industri Jasa Boga dan Bakery</v>
      </c>
      <c r="Q92" s="5" t="str">
        <f ca="1">IFERROR(__xludf.DUMMYFUNCTION("""COMPUTED_VALUE"""),"Praktikum Kimia Dasar")</f>
        <v>Praktikum Kimia Dasar</v>
      </c>
      <c r="R92" s="5" t="str">
        <f ca="1">IFERROR(__xludf.DUMMYFUNCTION("""COMPUTED_VALUE"""),"Teknologi Pengawetan")</f>
        <v>Teknologi Pengawetan</v>
      </c>
      <c r="S92" s="5" t="str">
        <f ca="1">IFERROR(__xludf.DUMMYFUNCTION("""COMPUTED_VALUE"""),"Kimia Analit")</f>
        <v>Kimia Analit</v>
      </c>
      <c r="T92" s="5" t="str">
        <f ca="1">IFERROR(__xludf.DUMMYFUNCTION("""COMPUTED_VALUE"""),"Kimia Dasar II (Organik)")</f>
        <v>Kimia Dasar II (Organik)</v>
      </c>
      <c r="U92" s="5" t="str">
        <f ca="1">IFERROR(__xludf.DUMMYFUNCTION("""COMPUTED_VALUE"""),"Kuliah Lapang Pertanian Terpadu 12D3")</f>
        <v>Kuliah Lapang Pertanian Terpadu 12D3</v>
      </c>
      <c r="V92" s="5" t="str">
        <f ca="1">IFERROR(__xludf.DUMMYFUNCTION("""COMPUTED_VALUE"""),"Kuliah Lapang II")</f>
        <v>Kuliah Lapang II</v>
      </c>
      <c r="W92" s="5" t="str">
        <f ca="1">IFERROR(__xludf.DUMMYFUNCTION("""COMPUTED_VALUE"""),"Praktikum Pengendalian Proses dan Mutu")</f>
        <v>Praktikum Pengendalian Proses dan Mutu</v>
      </c>
      <c r="X92" s="5" t="str">
        <f ca="1">IFERROR(__xludf.DUMMYFUNCTION("""COMPUTED_VALUE"""),"Praktikum Mikrobiologi Umum")</f>
        <v>Praktikum Mikrobiologi Umum</v>
      </c>
      <c r="Y92" s="5" t="str">
        <f ca="1">IFERROR(__xludf.DUMMYFUNCTION("""COMPUTED_VALUE"""),"Praktikum Bahasa Inggris")</f>
        <v>Praktikum Bahasa Inggris</v>
      </c>
      <c r="Z92" s="5" t="str">
        <f ca="1">IFERROR(__xludf.DUMMYFUNCTION("""COMPUTED_VALUE"""),"Praktikum Analisis Pangan")</f>
        <v>Praktikum Analisis Pangan</v>
      </c>
      <c r="AA92" s="5" t="str">
        <f ca="1">IFERROR(__xludf.DUMMYFUNCTION("""COMPUTED_VALUE"""),"Analisis Pangan")</f>
        <v>Analisis Pangan</v>
      </c>
      <c r="AB92" s="5" t="str">
        <f ca="1">IFERROR(__xludf.DUMMYFUNCTION("""COMPUTED_VALUE"""),"Penjaminan Mutu Pangan")</f>
        <v>Penjaminan Mutu Pangan</v>
      </c>
      <c r="AC92" s="5" t="str">
        <f ca="1">IFERROR(__xludf.DUMMYFUNCTION("""COMPUTED_VALUE"""),"Mikrobiologi Umum")</f>
        <v>Mikrobiologi Umum</v>
      </c>
      <c r="AD92" s="5" t="str">
        <f ca="1">IFERROR(__xludf.DUMMYFUNCTION("""COMPUTED_VALUE"""),"Praktikum Pengetahuan Bahan")</f>
        <v>Praktikum Pengetahuan Bahan</v>
      </c>
      <c r="AE92" s="5" t="str">
        <f ca="1">IFERROR(__xludf.DUMMYFUNCTION("""COMPUTED_VALUE"""),"Komunikasi Ilmiah")</f>
        <v>Komunikasi Ilmiah</v>
      </c>
      <c r="AF92" s="5" t="str">
        <f ca="1">IFERROR(__xludf.DUMMYFUNCTION("""COMPUTED_VALUE"""),"Teknologi Pengolahan Susu dan Telur")</f>
        <v>Teknologi Pengolahan Susu dan Telur</v>
      </c>
      <c r="AG92" s="5" t="str">
        <f ca="1">IFERROR(__xludf.DUMMYFUNCTION("""COMPUTED_VALUE"""),"Penilaian Inderawi")</f>
        <v>Penilaian Inderawi</v>
      </c>
      <c r="AH92" s="5" t="str">
        <f ca="1">IFERROR(__xludf.DUMMYFUNCTION("""COMPUTED_VALUE"""),"Standarisasi Mutu dan Legislasi Produk Pangan")</f>
        <v>Standarisasi Mutu dan Legislasi Produk Pangan</v>
      </c>
      <c r="AI92" s="5" t="str">
        <f ca="1">IFERROR(__xludf.DUMMYFUNCTION("""COMPUTED_VALUE"""),"Praktikum Penilaian Inderawi")</f>
        <v>Praktikum Penilaian Inderawi</v>
      </c>
      <c r="AJ92" s="5" t="str">
        <f ca="1">IFERROR(__xludf.DUMMYFUNCTION("""COMPUTED_VALUE"""),"Pengemasan, Penyimpanan dan Penggudangan")</f>
        <v>Pengemasan, Penyimpanan dan Penggudangan</v>
      </c>
      <c r="AK92" s="5" t="str">
        <f ca="1">IFERROR(__xludf.DUMMYFUNCTION("""COMPUTED_VALUE"""),"TP Teh dan Minuman Penyegar")</f>
        <v>TP Teh dan Minuman Penyegar</v>
      </c>
      <c r="AL92" s="5" t="str">
        <f ca="1">IFERROR(__xludf.DUMMYFUNCTION("""COMPUTED_VALUE"""),"English For Food Science and Communication")</f>
        <v>English For Food Science and Communication</v>
      </c>
      <c r="AM92" s="5" t="str">
        <f ca="1">IFERROR(__xludf.DUMMYFUNCTION("""COMPUTED_VALUE"""),"Artificial Intelligence for Food Technology")</f>
        <v>Artificial Intelligence for Food Technology</v>
      </c>
    </row>
    <row r="93" spans="2:52" ht="14.4" x14ac:dyDescent="0.3">
      <c r="B93" s="16" t="s">
        <v>30</v>
      </c>
      <c r="C93" s="17" t="s">
        <v>67</v>
      </c>
      <c r="D93" s="16" t="s">
        <v>126</v>
      </c>
      <c r="E93" s="16">
        <v>2</v>
      </c>
      <c r="F93" s="18" t="s">
        <v>131</v>
      </c>
      <c r="G93" s="17" t="s">
        <v>211</v>
      </c>
      <c r="I93" s="5" t="str">
        <f ca="1">IFERROR(__xludf.DUMMYFUNCTION("transpose(unique( filter(C$3:C$119,B$3:B$119='master data'!E98)))"),"Agribisnis")</f>
        <v>Agribisnis</v>
      </c>
      <c r="J93" s="5" t="str">
        <f ca="1">IFERROR(__xludf.DUMMYFUNCTION("""COMPUTED_VALUE"""),"Agroklimatologi")</f>
        <v>Agroklimatologi</v>
      </c>
      <c r="K93" s="5" t="str">
        <f ca="1">IFERROR(__xludf.DUMMYFUNCTION("""COMPUTED_VALUE"""),"Agroteknologi Serealia dan Umbi")</f>
        <v>Agroteknologi Serealia dan Umbi</v>
      </c>
      <c r="L93" s="5" t="str">
        <f ca="1">IFERROR(__xludf.DUMMYFUNCTION("""COMPUTED_VALUE"""),"Agroteknologi Tanaman Perkebunan")</f>
        <v>Agroteknologi Tanaman Perkebunan</v>
      </c>
      <c r="M93" s="5" t="str">
        <f ca="1">IFERROR(__xludf.DUMMYFUNCTION("""COMPUTED_VALUE"""),"Biokimia Tanaman")</f>
        <v>Biokimia Tanaman</v>
      </c>
      <c r="N93" s="5" t="str">
        <f ca="1">IFERROR(__xludf.DUMMYFUNCTION("""COMPUTED_VALUE"""),"Fisiologi Tanaman")</f>
        <v>Fisiologi Tanaman</v>
      </c>
      <c r="O93" s="5" t="str">
        <f ca="1">IFERROR(__xludf.DUMMYFUNCTION("""COMPUTED_VALUE"""),"Ilmu Hama, Penyakit dan Gulma")</f>
        <v>Ilmu Hama, Penyakit dan Gulma</v>
      </c>
      <c r="P93" s="5" t="str">
        <f ca="1">IFERROR(__xludf.DUMMYFUNCTION("""COMPUTED_VALUE"""),"Kesuburan Tanah")</f>
        <v>Kesuburan Tanah</v>
      </c>
      <c r="Q93" s="5" t="str">
        <f ca="1">IFERROR(__xludf.DUMMYFUNCTION("""COMPUTED_VALUE"""),"Kolokium")</f>
        <v>Kolokium</v>
      </c>
      <c r="R93" s="5" t="str">
        <f ca="1">IFERROR(__xludf.DUMMYFUNCTION("""COMPUTED_VALUE"""),"Komunikasi Pertanian")</f>
        <v>Komunikasi Pertanian</v>
      </c>
      <c r="S93" s="5" t="str">
        <f ca="1">IFERROR(__xludf.DUMMYFUNCTION("""COMPUTED_VALUE"""),"Konservasi Tanah dan Air")</f>
        <v>Konservasi Tanah dan Air</v>
      </c>
      <c r="T93" s="5" t="str">
        <f ca="1">IFERROR(__xludf.DUMMYFUNCTION("""COMPUTED_VALUE"""),"Kuliah Lapang Pertanian Terpadu (12D2)")</f>
        <v>Kuliah Lapang Pertanian Terpadu (12D2)</v>
      </c>
      <c r="U93" s="5" t="str">
        <f ca="1">IFERROR(__xludf.DUMMYFUNCTION("""COMPUTED_VALUE"""),"Metode Penelitian Survey")</f>
        <v>Metode Penelitian Survey</v>
      </c>
      <c r="V93" s="5" t="str">
        <f ca="1">IFERROR(__xludf.DUMMYFUNCTION("""COMPUTED_VALUE"""),"Mikrobiologi Pertanian")</f>
        <v>Mikrobiologi Pertanian</v>
      </c>
      <c r="W93" s="5" t="str">
        <f ca="1">IFERROR(__xludf.DUMMYFUNCTION("""COMPUTED_VALUE"""),"Pemuliaan Tanaman")</f>
        <v>Pemuliaan Tanaman</v>
      </c>
      <c r="X93" s="5" t="str">
        <f ca="1">IFERROR(__xludf.DUMMYFUNCTION("""COMPUTED_VALUE"""),"Pengelolaan Hama Terpadu")</f>
        <v>Pengelolaan Hama Terpadu</v>
      </c>
      <c r="Y93" s="5" t="str">
        <f ca="1">IFERROR(__xludf.DUMMYFUNCTION("""COMPUTED_VALUE"""),"Pengelolaan Air")</f>
        <v>Pengelolaan Air</v>
      </c>
      <c r="Z93" s="5" t="str">
        <f ca="1">IFERROR(__xludf.DUMMYFUNCTION("""COMPUTED_VALUE"""),"Perbanyakan Vegetatif")</f>
        <v>Perbanyakan Vegetatif</v>
      </c>
      <c r="AA93" s="5" t="str">
        <f ca="1">IFERROR(__xludf.DUMMYFUNCTION("""COMPUTED_VALUE"""),"Praktek Kerja (12D1)")</f>
        <v>Praktek Kerja (12D1)</v>
      </c>
      <c r="AB93" s="5" t="str">
        <f ca="1">IFERROR(__xludf.DUMMYFUNCTION("""COMPUTED_VALUE"""),"Praktek Kerja (12D2)")</f>
        <v>Praktek Kerja (12D2)</v>
      </c>
      <c r="AC93" s="5" t="str">
        <f ca="1">IFERROR(__xludf.DUMMYFUNCTION("""COMPUTED_VALUE"""),"Praktikum Agroklimatologi")</f>
        <v>Praktikum Agroklimatologi</v>
      </c>
      <c r="AD93" s="5" t="str">
        <f ca="1">IFERROR(__xludf.DUMMYFUNCTION("""COMPUTED_VALUE"""),"Praktikum Agroteknologi Tanaman Perkebunan")</f>
        <v>Praktikum Agroteknologi Tanaman Perkebunan</v>
      </c>
      <c r="AE93" s="5" t="str">
        <f ca="1">IFERROR(__xludf.DUMMYFUNCTION("""COMPUTED_VALUE"""),"Praktikum Biokimia Tanaman")</f>
        <v>Praktikum Biokimia Tanaman</v>
      </c>
      <c r="AF93" s="5" t="str">
        <f ca="1">IFERROR(__xludf.DUMMYFUNCTION("""COMPUTED_VALUE"""),"Praktikum Fisiologi Tanaman")</f>
        <v>Praktikum Fisiologi Tanaman</v>
      </c>
      <c r="AG93" s="5" t="str">
        <f ca="1">IFERROR(__xludf.DUMMYFUNCTION("""COMPUTED_VALUE"""),"Praktikum Ilmu Hama, Penyakit dan Gulma")</f>
        <v>Praktikum Ilmu Hama, Penyakit dan Gulma</v>
      </c>
      <c r="AH93" s="5" t="str">
        <f ca="1">IFERROR(__xludf.DUMMYFUNCTION("""COMPUTED_VALUE"""),"Praktikum Kesuburan Tanah")</f>
        <v>Praktikum Kesuburan Tanah</v>
      </c>
      <c r="AI93" s="5" t="str">
        <f ca="1">IFERROR(__xludf.DUMMYFUNCTION("""COMPUTED_VALUE"""),"Praktikum Komunikasi Pertanian")</f>
        <v>Praktikum Komunikasi Pertanian</v>
      </c>
      <c r="AJ93" s="5" t="str">
        <f ca="1">IFERROR(__xludf.DUMMYFUNCTION("""COMPUTED_VALUE"""),"Praktikum Mikrobiologi Pertanian")</f>
        <v>Praktikum Mikrobiologi Pertanian</v>
      </c>
      <c r="AK93" s="5" t="str">
        <f ca="1">IFERROR(__xludf.DUMMYFUNCTION("""COMPUTED_VALUE"""),"Praktikum Pemuliaan Tanaman")</f>
        <v>Praktikum Pemuliaan Tanaman</v>
      </c>
      <c r="AL93" s="5" t="str">
        <f ca="1">IFERROR(__xludf.DUMMYFUNCTION("""COMPUTED_VALUE"""),"Praktikum Pengelolaan Air")</f>
        <v>Praktikum Pengelolaan Air</v>
      </c>
      <c r="AM93" s="5" t="str">
        <f ca="1">IFERROR(__xludf.DUMMYFUNCTION("""COMPUTED_VALUE"""),"Praktikum Pengelolaan Hama Terpadu")</f>
        <v>Praktikum Pengelolaan Hama Terpadu</v>
      </c>
      <c r="AN93" s="5" t="str">
        <f ca="1">IFERROR(__xludf.DUMMYFUNCTION("""COMPUTED_VALUE"""),"Praktikum Perbanyakan Vegetatif")</f>
        <v>Praktikum Perbanyakan Vegetatif</v>
      </c>
      <c r="AO93" s="5" t="str">
        <f ca="1">IFERROR(__xludf.DUMMYFUNCTION("""COMPUTED_VALUE"""),"Praktikum Teknologi Benih")</f>
        <v>Praktikum Teknologi Benih</v>
      </c>
      <c r="AP93" s="5" t="str">
        <f ca="1">IFERROR(__xludf.DUMMYFUNCTION("""COMPUTED_VALUE"""),"Sosiologi Pertanian")</f>
        <v>Sosiologi Pertanian</v>
      </c>
      <c r="AQ93" s="5" t="str">
        <f ca="1">IFERROR(__xludf.DUMMYFUNCTION("""COMPUTED_VALUE"""),"Teknologi Benih")</f>
        <v>Teknologi Benih</v>
      </c>
    </row>
    <row r="94" spans="2:52" ht="14.4" x14ac:dyDescent="0.3">
      <c r="B94" s="16" t="s">
        <v>30</v>
      </c>
      <c r="C94" s="17" t="s">
        <v>62</v>
      </c>
      <c r="D94" s="16" t="s">
        <v>130</v>
      </c>
      <c r="E94" s="16">
        <v>2</v>
      </c>
      <c r="F94" s="18" t="s">
        <v>131</v>
      </c>
      <c r="G94" s="17" t="s">
        <v>223</v>
      </c>
      <c r="I94" s="5" t="str">
        <f ca="1">IFERROR(__xludf.DUMMYFUNCTION("transpose(unique( filter(C$3:C$119,B$3:B$119='master data'!E99)))"),"Agribisnis")</f>
        <v>Agribisnis</v>
      </c>
      <c r="J94" s="5" t="str">
        <f ca="1">IFERROR(__xludf.DUMMYFUNCTION("""COMPUTED_VALUE"""),"Agroklimatologi")</f>
        <v>Agroklimatologi</v>
      </c>
      <c r="K94" s="5" t="str">
        <f ca="1">IFERROR(__xludf.DUMMYFUNCTION("""COMPUTED_VALUE"""),"Agroteknologi Serealia dan Umbi")</f>
        <v>Agroteknologi Serealia dan Umbi</v>
      </c>
      <c r="L94" s="5" t="str">
        <f ca="1">IFERROR(__xludf.DUMMYFUNCTION("""COMPUTED_VALUE"""),"Agroteknologi Tanaman Perkebunan")</f>
        <v>Agroteknologi Tanaman Perkebunan</v>
      </c>
      <c r="M94" s="5" t="str">
        <f ca="1">IFERROR(__xludf.DUMMYFUNCTION("""COMPUTED_VALUE"""),"Biokimia Tanaman")</f>
        <v>Biokimia Tanaman</v>
      </c>
      <c r="N94" s="5" t="str">
        <f ca="1">IFERROR(__xludf.DUMMYFUNCTION("""COMPUTED_VALUE"""),"Fisiologi Tanaman")</f>
        <v>Fisiologi Tanaman</v>
      </c>
      <c r="O94" s="5" t="str">
        <f ca="1">IFERROR(__xludf.DUMMYFUNCTION("""COMPUTED_VALUE"""),"Ilmu Hama, Penyakit dan Gulma")</f>
        <v>Ilmu Hama, Penyakit dan Gulma</v>
      </c>
      <c r="P94" s="5" t="str">
        <f ca="1">IFERROR(__xludf.DUMMYFUNCTION("""COMPUTED_VALUE"""),"Kesuburan Tanah")</f>
        <v>Kesuburan Tanah</v>
      </c>
      <c r="Q94" s="5" t="str">
        <f ca="1">IFERROR(__xludf.DUMMYFUNCTION("""COMPUTED_VALUE"""),"Kolokium")</f>
        <v>Kolokium</v>
      </c>
      <c r="R94" s="5" t="str">
        <f ca="1">IFERROR(__xludf.DUMMYFUNCTION("""COMPUTED_VALUE"""),"Komunikasi Pertanian")</f>
        <v>Komunikasi Pertanian</v>
      </c>
      <c r="S94" s="5" t="str">
        <f ca="1">IFERROR(__xludf.DUMMYFUNCTION("""COMPUTED_VALUE"""),"Konservasi Tanah dan Air")</f>
        <v>Konservasi Tanah dan Air</v>
      </c>
      <c r="T94" s="5" t="str">
        <f ca="1">IFERROR(__xludf.DUMMYFUNCTION("""COMPUTED_VALUE"""),"Kuliah Lapang Pertanian Terpadu (12D2)")</f>
        <v>Kuliah Lapang Pertanian Terpadu (12D2)</v>
      </c>
      <c r="U94" s="5" t="str">
        <f ca="1">IFERROR(__xludf.DUMMYFUNCTION("""COMPUTED_VALUE"""),"Metode Penelitian Survey")</f>
        <v>Metode Penelitian Survey</v>
      </c>
      <c r="V94" s="5" t="str">
        <f ca="1">IFERROR(__xludf.DUMMYFUNCTION("""COMPUTED_VALUE"""),"Mikrobiologi Pertanian")</f>
        <v>Mikrobiologi Pertanian</v>
      </c>
      <c r="W94" s="5" t="str">
        <f ca="1">IFERROR(__xludf.DUMMYFUNCTION("""COMPUTED_VALUE"""),"Pemuliaan Tanaman")</f>
        <v>Pemuliaan Tanaman</v>
      </c>
      <c r="X94" s="5" t="str">
        <f ca="1">IFERROR(__xludf.DUMMYFUNCTION("""COMPUTED_VALUE"""),"Pengelolaan Hama Terpadu")</f>
        <v>Pengelolaan Hama Terpadu</v>
      </c>
      <c r="Y94" s="5" t="str">
        <f ca="1">IFERROR(__xludf.DUMMYFUNCTION("""COMPUTED_VALUE"""),"Pengelolaan Air")</f>
        <v>Pengelolaan Air</v>
      </c>
      <c r="Z94" s="5" t="str">
        <f ca="1">IFERROR(__xludf.DUMMYFUNCTION("""COMPUTED_VALUE"""),"Perbanyakan Vegetatif")</f>
        <v>Perbanyakan Vegetatif</v>
      </c>
      <c r="AA94" s="5" t="str">
        <f ca="1">IFERROR(__xludf.DUMMYFUNCTION("""COMPUTED_VALUE"""),"Praktek Kerja (12D1)")</f>
        <v>Praktek Kerja (12D1)</v>
      </c>
      <c r="AB94" s="5" t="str">
        <f ca="1">IFERROR(__xludf.DUMMYFUNCTION("""COMPUTED_VALUE"""),"Praktek Kerja (12D2)")</f>
        <v>Praktek Kerja (12D2)</v>
      </c>
      <c r="AC94" s="5" t="str">
        <f ca="1">IFERROR(__xludf.DUMMYFUNCTION("""COMPUTED_VALUE"""),"Praktikum Agroklimatologi")</f>
        <v>Praktikum Agroklimatologi</v>
      </c>
      <c r="AD94" s="5" t="str">
        <f ca="1">IFERROR(__xludf.DUMMYFUNCTION("""COMPUTED_VALUE"""),"Praktikum Agroteknologi Tanaman Perkebunan")</f>
        <v>Praktikum Agroteknologi Tanaman Perkebunan</v>
      </c>
      <c r="AE94" s="5" t="str">
        <f ca="1">IFERROR(__xludf.DUMMYFUNCTION("""COMPUTED_VALUE"""),"Praktikum Biokimia Tanaman")</f>
        <v>Praktikum Biokimia Tanaman</v>
      </c>
      <c r="AF94" s="5" t="str">
        <f ca="1">IFERROR(__xludf.DUMMYFUNCTION("""COMPUTED_VALUE"""),"Praktikum Fisiologi Tanaman")</f>
        <v>Praktikum Fisiologi Tanaman</v>
      </c>
      <c r="AG94" s="5" t="str">
        <f ca="1">IFERROR(__xludf.DUMMYFUNCTION("""COMPUTED_VALUE"""),"Praktikum Ilmu Hama, Penyakit dan Gulma")</f>
        <v>Praktikum Ilmu Hama, Penyakit dan Gulma</v>
      </c>
      <c r="AH94" s="5" t="str">
        <f ca="1">IFERROR(__xludf.DUMMYFUNCTION("""COMPUTED_VALUE"""),"Praktikum Kesuburan Tanah")</f>
        <v>Praktikum Kesuburan Tanah</v>
      </c>
      <c r="AI94" s="5" t="str">
        <f ca="1">IFERROR(__xludf.DUMMYFUNCTION("""COMPUTED_VALUE"""),"Praktikum Komunikasi Pertanian")</f>
        <v>Praktikum Komunikasi Pertanian</v>
      </c>
      <c r="AJ94" s="5" t="str">
        <f ca="1">IFERROR(__xludf.DUMMYFUNCTION("""COMPUTED_VALUE"""),"Praktikum Mikrobiologi Pertanian")</f>
        <v>Praktikum Mikrobiologi Pertanian</v>
      </c>
      <c r="AK94" s="5" t="str">
        <f ca="1">IFERROR(__xludf.DUMMYFUNCTION("""COMPUTED_VALUE"""),"Praktikum Pemuliaan Tanaman")</f>
        <v>Praktikum Pemuliaan Tanaman</v>
      </c>
      <c r="AL94" s="5" t="str">
        <f ca="1">IFERROR(__xludf.DUMMYFUNCTION("""COMPUTED_VALUE"""),"Praktikum Pengelolaan Air")</f>
        <v>Praktikum Pengelolaan Air</v>
      </c>
      <c r="AM94" s="5" t="str">
        <f ca="1">IFERROR(__xludf.DUMMYFUNCTION("""COMPUTED_VALUE"""),"Praktikum Pengelolaan Hama Terpadu")</f>
        <v>Praktikum Pengelolaan Hama Terpadu</v>
      </c>
      <c r="AN94" s="5" t="str">
        <f ca="1">IFERROR(__xludf.DUMMYFUNCTION("""COMPUTED_VALUE"""),"Praktikum Perbanyakan Vegetatif")</f>
        <v>Praktikum Perbanyakan Vegetatif</v>
      </c>
      <c r="AO94" s="5" t="str">
        <f ca="1">IFERROR(__xludf.DUMMYFUNCTION("""COMPUTED_VALUE"""),"Praktikum Teknologi Benih")</f>
        <v>Praktikum Teknologi Benih</v>
      </c>
      <c r="AP94" s="5" t="str">
        <f ca="1">IFERROR(__xludf.DUMMYFUNCTION("""COMPUTED_VALUE"""),"Sosiologi Pertanian")</f>
        <v>Sosiologi Pertanian</v>
      </c>
      <c r="AQ94" s="5" t="str">
        <f ca="1">IFERROR(__xludf.DUMMYFUNCTION("""COMPUTED_VALUE"""),"Teknologi Benih")</f>
        <v>Teknologi Benih</v>
      </c>
    </row>
    <row r="95" spans="2:52" ht="14.4" x14ac:dyDescent="0.3">
      <c r="B95" s="16" t="s">
        <v>30</v>
      </c>
      <c r="C95" s="17" t="s">
        <v>117</v>
      </c>
      <c r="D95" s="16" t="s">
        <v>126</v>
      </c>
      <c r="E95" s="16">
        <v>2</v>
      </c>
      <c r="F95" s="18" t="s">
        <v>131</v>
      </c>
      <c r="G95" s="17" t="s">
        <v>224</v>
      </c>
      <c r="I95" s="5" t="str">
        <f ca="1">IFERROR(__xludf.DUMMYFUNCTION("transpose(unique( filter(C$3:C$119,B$3:B$119='master data'!E100)))"),"Agribisnis")</f>
        <v>Agribisnis</v>
      </c>
      <c r="J95" s="5" t="str">
        <f ca="1">IFERROR(__xludf.DUMMYFUNCTION("""COMPUTED_VALUE"""),"Agroklimatologi")</f>
        <v>Agroklimatologi</v>
      </c>
      <c r="K95" s="5" t="str">
        <f ca="1">IFERROR(__xludf.DUMMYFUNCTION("""COMPUTED_VALUE"""),"Agroteknologi Serealia dan Umbi")</f>
        <v>Agroteknologi Serealia dan Umbi</v>
      </c>
      <c r="L95" s="5" t="str">
        <f ca="1">IFERROR(__xludf.DUMMYFUNCTION("""COMPUTED_VALUE"""),"Agroteknologi Tanaman Perkebunan")</f>
        <v>Agroteknologi Tanaman Perkebunan</v>
      </c>
      <c r="M95" s="5" t="str">
        <f ca="1">IFERROR(__xludf.DUMMYFUNCTION("""COMPUTED_VALUE"""),"Biokimia Tanaman")</f>
        <v>Biokimia Tanaman</v>
      </c>
      <c r="N95" s="5" t="str">
        <f ca="1">IFERROR(__xludf.DUMMYFUNCTION("""COMPUTED_VALUE"""),"Fisiologi Tanaman")</f>
        <v>Fisiologi Tanaman</v>
      </c>
      <c r="O95" s="5" t="str">
        <f ca="1">IFERROR(__xludf.DUMMYFUNCTION("""COMPUTED_VALUE"""),"Ilmu Hama, Penyakit dan Gulma")</f>
        <v>Ilmu Hama, Penyakit dan Gulma</v>
      </c>
      <c r="P95" s="5" t="str">
        <f ca="1">IFERROR(__xludf.DUMMYFUNCTION("""COMPUTED_VALUE"""),"Kesuburan Tanah")</f>
        <v>Kesuburan Tanah</v>
      </c>
      <c r="Q95" s="5" t="str">
        <f ca="1">IFERROR(__xludf.DUMMYFUNCTION("""COMPUTED_VALUE"""),"Kolokium")</f>
        <v>Kolokium</v>
      </c>
      <c r="R95" s="5" t="str">
        <f ca="1">IFERROR(__xludf.DUMMYFUNCTION("""COMPUTED_VALUE"""),"Komunikasi Pertanian")</f>
        <v>Komunikasi Pertanian</v>
      </c>
      <c r="S95" s="5" t="str">
        <f ca="1">IFERROR(__xludf.DUMMYFUNCTION("""COMPUTED_VALUE"""),"Konservasi Tanah dan Air")</f>
        <v>Konservasi Tanah dan Air</v>
      </c>
      <c r="T95" s="5" t="str">
        <f ca="1">IFERROR(__xludf.DUMMYFUNCTION("""COMPUTED_VALUE"""),"Kuliah Lapang Pertanian Terpadu (12D2)")</f>
        <v>Kuliah Lapang Pertanian Terpadu (12D2)</v>
      </c>
      <c r="U95" s="5" t="str">
        <f ca="1">IFERROR(__xludf.DUMMYFUNCTION("""COMPUTED_VALUE"""),"Metode Penelitian Survey")</f>
        <v>Metode Penelitian Survey</v>
      </c>
      <c r="V95" s="5" t="str">
        <f ca="1">IFERROR(__xludf.DUMMYFUNCTION("""COMPUTED_VALUE"""),"Mikrobiologi Pertanian")</f>
        <v>Mikrobiologi Pertanian</v>
      </c>
      <c r="W95" s="5" t="str">
        <f ca="1">IFERROR(__xludf.DUMMYFUNCTION("""COMPUTED_VALUE"""),"Pemuliaan Tanaman")</f>
        <v>Pemuliaan Tanaman</v>
      </c>
      <c r="X95" s="5" t="str">
        <f ca="1">IFERROR(__xludf.DUMMYFUNCTION("""COMPUTED_VALUE"""),"Pengelolaan Hama Terpadu")</f>
        <v>Pengelolaan Hama Terpadu</v>
      </c>
      <c r="Y95" s="5" t="str">
        <f ca="1">IFERROR(__xludf.DUMMYFUNCTION("""COMPUTED_VALUE"""),"Pengelolaan Air")</f>
        <v>Pengelolaan Air</v>
      </c>
      <c r="Z95" s="5" t="str">
        <f ca="1">IFERROR(__xludf.DUMMYFUNCTION("""COMPUTED_VALUE"""),"Perbanyakan Vegetatif")</f>
        <v>Perbanyakan Vegetatif</v>
      </c>
      <c r="AA95" s="5" t="str">
        <f ca="1">IFERROR(__xludf.DUMMYFUNCTION("""COMPUTED_VALUE"""),"Praktek Kerja (12D1)")</f>
        <v>Praktek Kerja (12D1)</v>
      </c>
      <c r="AB95" s="5" t="str">
        <f ca="1">IFERROR(__xludf.DUMMYFUNCTION("""COMPUTED_VALUE"""),"Praktek Kerja (12D2)")</f>
        <v>Praktek Kerja (12D2)</v>
      </c>
      <c r="AC95" s="5" t="str">
        <f ca="1">IFERROR(__xludf.DUMMYFUNCTION("""COMPUTED_VALUE"""),"Praktikum Agroklimatologi")</f>
        <v>Praktikum Agroklimatologi</v>
      </c>
      <c r="AD95" s="5" t="str">
        <f ca="1">IFERROR(__xludf.DUMMYFUNCTION("""COMPUTED_VALUE"""),"Praktikum Agroteknologi Tanaman Perkebunan")</f>
        <v>Praktikum Agroteknologi Tanaman Perkebunan</v>
      </c>
      <c r="AE95" s="5" t="str">
        <f ca="1">IFERROR(__xludf.DUMMYFUNCTION("""COMPUTED_VALUE"""),"Praktikum Biokimia Tanaman")</f>
        <v>Praktikum Biokimia Tanaman</v>
      </c>
      <c r="AF95" s="5" t="str">
        <f ca="1">IFERROR(__xludf.DUMMYFUNCTION("""COMPUTED_VALUE"""),"Praktikum Fisiologi Tanaman")</f>
        <v>Praktikum Fisiologi Tanaman</v>
      </c>
      <c r="AG95" s="5" t="str">
        <f ca="1">IFERROR(__xludf.DUMMYFUNCTION("""COMPUTED_VALUE"""),"Praktikum Ilmu Hama, Penyakit dan Gulma")</f>
        <v>Praktikum Ilmu Hama, Penyakit dan Gulma</v>
      </c>
      <c r="AH95" s="5" t="str">
        <f ca="1">IFERROR(__xludf.DUMMYFUNCTION("""COMPUTED_VALUE"""),"Praktikum Kesuburan Tanah")</f>
        <v>Praktikum Kesuburan Tanah</v>
      </c>
      <c r="AI95" s="5" t="str">
        <f ca="1">IFERROR(__xludf.DUMMYFUNCTION("""COMPUTED_VALUE"""),"Praktikum Komunikasi Pertanian")</f>
        <v>Praktikum Komunikasi Pertanian</v>
      </c>
      <c r="AJ95" s="5" t="str">
        <f ca="1">IFERROR(__xludf.DUMMYFUNCTION("""COMPUTED_VALUE"""),"Praktikum Mikrobiologi Pertanian")</f>
        <v>Praktikum Mikrobiologi Pertanian</v>
      </c>
      <c r="AK95" s="5" t="str">
        <f ca="1">IFERROR(__xludf.DUMMYFUNCTION("""COMPUTED_VALUE"""),"Praktikum Pemuliaan Tanaman")</f>
        <v>Praktikum Pemuliaan Tanaman</v>
      </c>
      <c r="AL95" s="5" t="str">
        <f ca="1">IFERROR(__xludf.DUMMYFUNCTION("""COMPUTED_VALUE"""),"Praktikum Pengelolaan Air")</f>
        <v>Praktikum Pengelolaan Air</v>
      </c>
      <c r="AM95" s="5" t="str">
        <f ca="1">IFERROR(__xludf.DUMMYFUNCTION("""COMPUTED_VALUE"""),"Praktikum Pengelolaan Hama Terpadu")</f>
        <v>Praktikum Pengelolaan Hama Terpadu</v>
      </c>
      <c r="AN95" s="5" t="str">
        <f ca="1">IFERROR(__xludf.DUMMYFUNCTION("""COMPUTED_VALUE"""),"Praktikum Perbanyakan Vegetatif")</f>
        <v>Praktikum Perbanyakan Vegetatif</v>
      </c>
      <c r="AO95" s="5" t="str">
        <f ca="1">IFERROR(__xludf.DUMMYFUNCTION("""COMPUTED_VALUE"""),"Praktikum Teknologi Benih")</f>
        <v>Praktikum Teknologi Benih</v>
      </c>
      <c r="AP95" s="5" t="str">
        <f ca="1">IFERROR(__xludf.DUMMYFUNCTION("""COMPUTED_VALUE"""),"Sosiologi Pertanian")</f>
        <v>Sosiologi Pertanian</v>
      </c>
      <c r="AQ95" s="5" t="str">
        <f ca="1">IFERROR(__xludf.DUMMYFUNCTION("""COMPUTED_VALUE"""),"Teknologi Benih")</f>
        <v>Teknologi Benih</v>
      </c>
    </row>
    <row r="96" spans="2:52" ht="13.2" x14ac:dyDescent="0.25">
      <c r="B96" s="16" t="s">
        <v>30</v>
      </c>
      <c r="C96" s="17" t="s">
        <v>225</v>
      </c>
      <c r="D96" s="16" t="s">
        <v>126</v>
      </c>
      <c r="E96" s="16">
        <v>1</v>
      </c>
      <c r="F96" s="16" t="s">
        <v>131</v>
      </c>
      <c r="G96" s="17" t="s">
        <v>226</v>
      </c>
      <c r="I96" s="5" t="str">
        <f ca="1">IFERROR(__xludf.DUMMYFUNCTION("transpose(unique( filter(C$3:C$119,B$3:B$119='master data'!E101)))"),"Bahan Pakan dan Formulasi Ransum")</f>
        <v>Bahan Pakan dan Formulasi Ransum</v>
      </c>
      <c r="J96" s="5" t="str">
        <f ca="1">IFERROR(__xludf.DUMMYFUNCTION("""COMPUTED_VALUE"""),"Bioteknologi Reproduksi Ternak")</f>
        <v>Bioteknologi Reproduksi Ternak</v>
      </c>
      <c r="K96" s="5" t="str">
        <f ca="1">IFERROR(__xludf.DUMMYFUNCTION("""COMPUTED_VALUE"""),"Dasar Nutrisi Ternak")</f>
        <v>Dasar Nutrisi Ternak</v>
      </c>
      <c r="L96" s="5" t="str">
        <f ca="1">IFERROR(__xludf.DUMMYFUNCTION("""COMPUTED_VALUE"""),"Dasar Pemuliaan Ternak")</f>
        <v>Dasar Pemuliaan Ternak</v>
      </c>
      <c r="M96" s="5" t="str">
        <f ca="1">IFERROR(__xludf.DUMMYFUNCTION("""COMPUTED_VALUE"""),"Dasar Teknologi Hasil Ternak")</f>
        <v>Dasar Teknologi Hasil Ternak</v>
      </c>
      <c r="N96" s="5" t="str">
        <f ca="1">IFERROR(__xludf.DUMMYFUNCTION("""COMPUTED_VALUE"""),"Farmakologi")</f>
        <v>Farmakologi</v>
      </c>
      <c r="O96" s="5" t="str">
        <f ca="1">IFERROR(__xludf.DUMMYFUNCTION("""COMPUTED_VALUE"""),"Genetika")</f>
        <v>Genetika</v>
      </c>
      <c r="P96" s="5" t="str">
        <f ca="1">IFERROR(__xludf.DUMMYFUNCTION("""COMPUTED_VALUE"""),"Ilmu Kesehatan Ternak")</f>
        <v>Ilmu Kesehatan Ternak</v>
      </c>
      <c r="Q96" s="5" t="str">
        <f ca="1">IFERROR(__xludf.DUMMYFUNCTION("""COMPUTED_VALUE"""),"Ilmu Lingkungan Ternak dan AMDAL")</f>
        <v>Ilmu Lingkungan Ternak dan AMDAL</v>
      </c>
      <c r="R96" s="5" t="str">
        <f ca="1">IFERROR(__xludf.DUMMYFUNCTION("""COMPUTED_VALUE"""),"Inseminator")</f>
        <v>Inseminator</v>
      </c>
      <c r="S96" s="5" t="str">
        <f ca="1">IFERROR(__xludf.DUMMYFUNCTION("""COMPUTED_VALUE"""),"Kebijakan Pembangunan Peternakan")</f>
        <v>Kebijakan Pembangunan Peternakan</v>
      </c>
      <c r="T96" s="5" t="str">
        <f ca="1">IFERROR(__xludf.DUMMYFUNCTION("""COMPUTED_VALUE"""),"Kewirausahaan Lanjut")</f>
        <v>Kewirausahaan Lanjut</v>
      </c>
      <c r="U96" s="5" t="str">
        <f ca="1">IFERROR(__xludf.DUMMYFUNCTION("""COMPUTED_VALUE"""),"Kuliah Lapang II (12D1)")</f>
        <v>Kuliah Lapang II (12D1)</v>
      </c>
      <c r="V96" s="5" t="str">
        <f ca="1">IFERROR(__xludf.DUMMYFUNCTION("""COMPUTED_VALUE"""),"Kuliah Lapang II (12D2)")</f>
        <v>Kuliah Lapang II (12D2)</v>
      </c>
      <c r="W96" s="5" t="str">
        <f ca="1">IFERROR(__xludf.DUMMYFUNCTION("""COMPUTED_VALUE"""),"Kuliah Lapang Pertanian Terpadu (12D1)")</f>
        <v>Kuliah Lapang Pertanian Terpadu (12D1)</v>
      </c>
      <c r="X96" s="5" t="str">
        <f ca="1">IFERROR(__xludf.DUMMYFUNCTION("""COMPUTED_VALUE"""),"Magang Kerja Perusahaan (12D1)")</f>
        <v>Magang Kerja Perusahaan (12D1)</v>
      </c>
      <c r="Y96" s="5" t="str">
        <f ca="1">IFERROR(__xludf.DUMMYFUNCTION("""COMPUTED_VALUE"""),"Magang Kerja Perusahaan (12D2)")</f>
        <v>Magang Kerja Perusahaan (12D2)</v>
      </c>
      <c r="Z96" s="5" t="str">
        <f ca="1">IFERROR(__xludf.DUMMYFUNCTION("""COMPUTED_VALUE"""),"Magang Kerja Perusahaan (12D3)")</f>
        <v>Magang Kerja Perusahaan (12D3)</v>
      </c>
      <c r="AA96" s="5" t="str">
        <f ca="1">IFERROR(__xludf.DUMMYFUNCTION("""COMPUTED_VALUE"""),"Manajemen Ternak Perah")</f>
        <v>Manajemen Ternak Perah</v>
      </c>
      <c r="AB96" s="5" t="str">
        <f ca="1">IFERROR(__xludf.DUMMYFUNCTION("""COMPUTED_VALUE"""),"Manajemen Ternak Potong")</f>
        <v>Manajemen Ternak Potong</v>
      </c>
      <c r="AC96" s="5" t="str">
        <f ca="1">IFERROR(__xludf.DUMMYFUNCTION("""COMPUTED_VALUE"""),"Manajemen Ternak Unggas")</f>
        <v>Manajemen Ternak Unggas</v>
      </c>
      <c r="AD96" s="5" t="str">
        <f ca="1">IFERROR(__xludf.DUMMYFUNCTION("""COMPUTED_VALUE"""),"Mikrobiologi")</f>
        <v>Mikrobiologi</v>
      </c>
      <c r="AE96" s="5" t="str">
        <f ca="1">IFERROR(__xludf.DUMMYFUNCTION("""COMPUTED_VALUE"""),"Nutrisi Ternak Ruminansia")</f>
        <v>Nutrisi Ternak Ruminansia</v>
      </c>
      <c r="AF96" s="5" t="str">
        <f ca="1">IFERROR(__xludf.DUMMYFUNCTION("""COMPUTED_VALUE"""),"Nutrisionis")</f>
        <v>Nutrisionis</v>
      </c>
      <c r="AG96" s="5" t="str">
        <f ca="1">IFERROR(__xludf.DUMMYFUNCTION("""COMPUTED_VALUE"""),"Pemasaran Ternak dan Hasil Ternak")</f>
        <v>Pemasaran Ternak dan Hasil Ternak</v>
      </c>
      <c r="AH96" s="5" t="str">
        <f ca="1">IFERROR(__xludf.DUMMYFUNCTION("""COMPUTED_VALUE"""),"Praktikum Ilmu Kesehatan Ternak")</f>
        <v>Praktikum Ilmu Kesehatan Ternak</v>
      </c>
      <c r="AI96" s="5" t="str">
        <f ca="1">IFERROR(__xludf.DUMMYFUNCTION("""COMPUTED_VALUE"""),"Praktikum Manajemen Ternak Unggas (12D1)")</f>
        <v>Praktikum Manajemen Ternak Unggas (12D1)</v>
      </c>
      <c r="AJ96" s="5" t="str">
        <f ca="1">IFERROR(__xludf.DUMMYFUNCTION("""COMPUTED_VALUE"""),"Praktikum Manajemen Ternak Unggas (12D2)")</f>
        <v>Praktikum Manajemen Ternak Unggas (12D2)</v>
      </c>
      <c r="AK96" s="5" t="str">
        <f ca="1">IFERROR(__xludf.DUMMYFUNCTION("""COMPUTED_VALUE"""),"Praktikum Bahan Pakan dan Formulasi Ransum")</f>
        <v>Praktikum Bahan Pakan dan Formulasi Ransum</v>
      </c>
      <c r="AL96" s="5" t="str">
        <f ca="1">IFERROR(__xludf.DUMMYFUNCTION("""COMPUTED_VALUE"""),"Praktikum Bioteknologi Reproduksi Ternak (12D1)")</f>
        <v>Praktikum Bioteknologi Reproduksi Ternak (12D1)</v>
      </c>
      <c r="AM96" s="5" t="str">
        <f ca="1">IFERROR(__xludf.DUMMYFUNCTION("""COMPUTED_VALUE"""),"Praktikum Bioteknologi Reproduksi Ternak (12D2)")</f>
        <v>Praktikum Bioteknologi Reproduksi Ternak (12D2)</v>
      </c>
      <c r="AN96" s="5" t="str">
        <f ca="1">IFERROR(__xludf.DUMMYFUNCTION("""COMPUTED_VALUE"""),"Praktikum Dasar Nutrisi Ternak (12D1)")</f>
        <v>Praktikum Dasar Nutrisi Ternak (12D1)</v>
      </c>
      <c r="AO96" s="5" t="str">
        <f ca="1">IFERROR(__xludf.DUMMYFUNCTION("""COMPUTED_VALUE"""),"Praktikum Dasar Nutrisi Ternak (12D2)")</f>
        <v>Praktikum Dasar Nutrisi Ternak (12D2)</v>
      </c>
      <c r="AP96" s="5" t="str">
        <f ca="1">IFERROR(__xludf.DUMMYFUNCTION("""COMPUTED_VALUE"""),"Praktikum Manajemen Ternak Perah (12D1)")</f>
        <v>Praktikum Manajemen Ternak Perah (12D1)</v>
      </c>
      <c r="AQ96" s="5" t="str">
        <f ca="1">IFERROR(__xludf.DUMMYFUNCTION("""COMPUTED_VALUE"""),"Praktikum Manajemen Ternak Perah (12D2)")</f>
        <v>Praktikum Manajemen Ternak Perah (12D2)</v>
      </c>
      <c r="AR96" s="5" t="str">
        <f ca="1">IFERROR(__xludf.DUMMYFUNCTION("""COMPUTED_VALUE"""),"Praktikum Manajemen Ternak Potong (12D1)")</f>
        <v>Praktikum Manajemen Ternak Potong (12D1)</v>
      </c>
      <c r="AS96" s="5" t="str">
        <f ca="1">IFERROR(__xludf.DUMMYFUNCTION("""COMPUTED_VALUE"""),"Praktikum Manajemen Ternak Potong(12D2)")</f>
        <v>Praktikum Manajemen Ternak Potong(12D2)</v>
      </c>
      <c r="AT96" s="5" t="str">
        <f ca="1">IFERROR(__xludf.DUMMYFUNCTION("""COMPUTED_VALUE"""),"Praktikum Mikrobiologi (12D1)")</f>
        <v>Praktikum Mikrobiologi (12D1)</v>
      </c>
      <c r="AU96" s="5" t="str">
        <f ca="1">IFERROR(__xludf.DUMMYFUNCTION("""COMPUTED_VALUE"""),"Praktikum Mikrobiologi (12D2)")</f>
        <v>Praktikum Mikrobiologi (12D2)</v>
      </c>
      <c r="AV96" s="5" t="str">
        <f ca="1">IFERROR(__xludf.DUMMYFUNCTION("""COMPUTED_VALUE"""),"Praktikum Teknologi Pengolahan Daging dan Kulit (12D1)")</f>
        <v>Praktikum Teknologi Pengolahan Daging dan Kulit (12D1)</v>
      </c>
      <c r="AW96" s="5" t="str">
        <f ca="1">IFERROR(__xludf.DUMMYFUNCTION("""COMPUTED_VALUE"""),"Praktikum Teknologi Pengolahan Daging dan Kulit (12D2)")</f>
        <v>Praktikum Teknologi Pengolahan Daging dan Kulit (12D2)</v>
      </c>
      <c r="AX96" s="5" t="str">
        <f ca="1">IFERROR(__xludf.DUMMYFUNCTION("""COMPUTED_VALUE"""),"Seminar")</f>
        <v>Seminar</v>
      </c>
      <c r="AY96" s="5" t="str">
        <f ca="1">IFERROR(__xludf.DUMMYFUNCTION("""COMPUTED_VALUE"""),"Teknologi Pakan")</f>
        <v>Teknologi Pakan</v>
      </c>
      <c r="AZ96" s="5" t="str">
        <f ca="1">IFERROR(__xludf.DUMMYFUNCTION("""COMPUTED_VALUE"""),"Teknologi Pengolahan Daging dan Kulit")</f>
        <v>Teknologi Pengolahan Daging dan Kulit</v>
      </c>
    </row>
    <row r="97" spans="2:39" ht="13.2" x14ac:dyDescent="0.25">
      <c r="B97" s="16" t="s">
        <v>30</v>
      </c>
      <c r="C97" s="17" t="s">
        <v>227</v>
      </c>
      <c r="D97" s="16" t="s">
        <v>126</v>
      </c>
      <c r="E97" s="16">
        <v>1</v>
      </c>
      <c r="F97" s="16" t="s">
        <v>131</v>
      </c>
      <c r="G97" s="17" t="s">
        <v>228</v>
      </c>
      <c r="I97" s="5" t="str">
        <f ca="1">IFERROR(__xludf.DUMMYFUNCTION("transpose(unique( filter(C$3:C$119,B$3:B$119='master data'!E102)))"),"Praktikum Analisis Data Statistik")</f>
        <v>Praktikum Analisis Data Statistik</v>
      </c>
      <c r="J97" s="5" t="str">
        <f ca="1">IFERROR(__xludf.DUMMYFUNCTION("""COMPUTED_VALUE"""),"Pengetahuan Bahan")</f>
        <v>Pengetahuan Bahan</v>
      </c>
      <c r="K97" s="5" t="str">
        <f ca="1">IFERROR(__xludf.DUMMYFUNCTION("""COMPUTED_VALUE"""),"Metode Ilmiah")</f>
        <v>Metode Ilmiah</v>
      </c>
      <c r="L97" s="5" t="str">
        <f ca="1">IFERROR(__xludf.DUMMYFUNCTION("""COMPUTED_VALUE"""),"Rancangan Percobaan")</f>
        <v>Rancangan Percobaan</v>
      </c>
      <c r="M97" s="5" t="str">
        <f ca="1">IFERROR(__xludf.DUMMYFUNCTION("""COMPUTED_VALUE"""),"Ekonomi Teknik")</f>
        <v>Ekonomi Teknik</v>
      </c>
      <c r="N97" s="5" t="str">
        <f ca="1">IFERROR(__xludf.DUMMYFUNCTION("""COMPUTED_VALUE"""),"Teknik Proses Pangan 1")</f>
        <v>Teknik Proses Pangan 1</v>
      </c>
      <c r="O97" s="5" t="str">
        <f ca="1">IFERROR(__xludf.DUMMYFUNCTION("""COMPUTED_VALUE"""),"Perancangan Unit Pengolahan")</f>
        <v>Perancangan Unit Pengolahan</v>
      </c>
      <c r="P97" s="5" t="str">
        <f ca="1">IFERROR(__xludf.DUMMYFUNCTION("""COMPUTED_VALUE"""),"Industri Jasa Boga dan Bakery")</f>
        <v>Industri Jasa Boga dan Bakery</v>
      </c>
      <c r="Q97" s="5" t="str">
        <f ca="1">IFERROR(__xludf.DUMMYFUNCTION("""COMPUTED_VALUE"""),"Praktikum Kimia Dasar")</f>
        <v>Praktikum Kimia Dasar</v>
      </c>
      <c r="R97" s="5" t="str">
        <f ca="1">IFERROR(__xludf.DUMMYFUNCTION("""COMPUTED_VALUE"""),"Teknologi Pengawetan")</f>
        <v>Teknologi Pengawetan</v>
      </c>
      <c r="S97" s="5" t="str">
        <f ca="1">IFERROR(__xludf.DUMMYFUNCTION("""COMPUTED_VALUE"""),"Kimia Analit")</f>
        <v>Kimia Analit</v>
      </c>
      <c r="T97" s="5" t="str">
        <f ca="1">IFERROR(__xludf.DUMMYFUNCTION("""COMPUTED_VALUE"""),"Kimia Dasar II (Organik)")</f>
        <v>Kimia Dasar II (Organik)</v>
      </c>
      <c r="U97" s="5" t="str">
        <f ca="1">IFERROR(__xludf.DUMMYFUNCTION("""COMPUTED_VALUE"""),"Kuliah Lapang Pertanian Terpadu 12D3")</f>
        <v>Kuliah Lapang Pertanian Terpadu 12D3</v>
      </c>
      <c r="V97" s="5" t="str">
        <f ca="1">IFERROR(__xludf.DUMMYFUNCTION("""COMPUTED_VALUE"""),"Kuliah Lapang II")</f>
        <v>Kuliah Lapang II</v>
      </c>
      <c r="W97" s="5" t="str">
        <f ca="1">IFERROR(__xludf.DUMMYFUNCTION("""COMPUTED_VALUE"""),"Praktikum Pengendalian Proses dan Mutu")</f>
        <v>Praktikum Pengendalian Proses dan Mutu</v>
      </c>
      <c r="X97" s="5" t="str">
        <f ca="1">IFERROR(__xludf.DUMMYFUNCTION("""COMPUTED_VALUE"""),"Praktikum Mikrobiologi Umum")</f>
        <v>Praktikum Mikrobiologi Umum</v>
      </c>
      <c r="Y97" s="5" t="str">
        <f ca="1">IFERROR(__xludf.DUMMYFUNCTION("""COMPUTED_VALUE"""),"Praktikum Bahasa Inggris")</f>
        <v>Praktikum Bahasa Inggris</v>
      </c>
      <c r="Z97" s="5" t="str">
        <f ca="1">IFERROR(__xludf.DUMMYFUNCTION("""COMPUTED_VALUE"""),"Praktikum Analisis Pangan")</f>
        <v>Praktikum Analisis Pangan</v>
      </c>
      <c r="AA97" s="5" t="str">
        <f ca="1">IFERROR(__xludf.DUMMYFUNCTION("""COMPUTED_VALUE"""),"Analisis Pangan")</f>
        <v>Analisis Pangan</v>
      </c>
      <c r="AB97" s="5" t="str">
        <f ca="1">IFERROR(__xludf.DUMMYFUNCTION("""COMPUTED_VALUE"""),"Penjaminan Mutu Pangan")</f>
        <v>Penjaminan Mutu Pangan</v>
      </c>
      <c r="AC97" s="5" t="str">
        <f ca="1">IFERROR(__xludf.DUMMYFUNCTION("""COMPUTED_VALUE"""),"Mikrobiologi Umum")</f>
        <v>Mikrobiologi Umum</v>
      </c>
      <c r="AD97" s="5" t="str">
        <f ca="1">IFERROR(__xludf.DUMMYFUNCTION("""COMPUTED_VALUE"""),"Praktikum Pengetahuan Bahan")</f>
        <v>Praktikum Pengetahuan Bahan</v>
      </c>
      <c r="AE97" s="5" t="str">
        <f ca="1">IFERROR(__xludf.DUMMYFUNCTION("""COMPUTED_VALUE"""),"Komunikasi Ilmiah")</f>
        <v>Komunikasi Ilmiah</v>
      </c>
      <c r="AF97" s="5" t="str">
        <f ca="1">IFERROR(__xludf.DUMMYFUNCTION("""COMPUTED_VALUE"""),"Teknologi Pengolahan Susu dan Telur")</f>
        <v>Teknologi Pengolahan Susu dan Telur</v>
      </c>
      <c r="AG97" s="5" t="str">
        <f ca="1">IFERROR(__xludf.DUMMYFUNCTION("""COMPUTED_VALUE"""),"Penilaian Inderawi")</f>
        <v>Penilaian Inderawi</v>
      </c>
      <c r="AH97" s="5" t="str">
        <f ca="1">IFERROR(__xludf.DUMMYFUNCTION("""COMPUTED_VALUE"""),"Standarisasi Mutu dan Legislasi Produk Pangan")</f>
        <v>Standarisasi Mutu dan Legislasi Produk Pangan</v>
      </c>
      <c r="AI97" s="5" t="str">
        <f ca="1">IFERROR(__xludf.DUMMYFUNCTION("""COMPUTED_VALUE"""),"Praktikum Penilaian Inderawi")</f>
        <v>Praktikum Penilaian Inderawi</v>
      </c>
      <c r="AJ97" s="5" t="str">
        <f ca="1">IFERROR(__xludf.DUMMYFUNCTION("""COMPUTED_VALUE"""),"Pengemasan, Penyimpanan dan Penggudangan")</f>
        <v>Pengemasan, Penyimpanan dan Penggudangan</v>
      </c>
      <c r="AK97" s="5" t="str">
        <f ca="1">IFERROR(__xludf.DUMMYFUNCTION("""COMPUTED_VALUE"""),"TP Teh dan Minuman Penyegar")</f>
        <v>TP Teh dan Minuman Penyegar</v>
      </c>
      <c r="AL97" s="5" t="str">
        <f ca="1">IFERROR(__xludf.DUMMYFUNCTION("""COMPUTED_VALUE"""),"English For Food Science and Communication")</f>
        <v>English For Food Science and Communication</v>
      </c>
      <c r="AM97" s="5" t="str">
        <f ca="1">IFERROR(__xludf.DUMMYFUNCTION("""COMPUTED_VALUE"""),"Artificial Intelligence for Food Technology")</f>
        <v>Artificial Intelligence for Food Technology</v>
      </c>
    </row>
    <row r="98" spans="2:39" ht="14.4" x14ac:dyDescent="0.3">
      <c r="B98" s="16" t="s">
        <v>30</v>
      </c>
      <c r="C98" s="17" t="s">
        <v>60</v>
      </c>
      <c r="D98" s="16" t="s">
        <v>133</v>
      </c>
      <c r="E98" s="16">
        <v>1</v>
      </c>
      <c r="F98" s="18" t="s">
        <v>127</v>
      </c>
      <c r="G98" s="17" t="s">
        <v>203</v>
      </c>
      <c r="I98" s="5" t="str">
        <f ca="1">IFERROR(__xludf.DUMMYFUNCTION("transpose(unique( filter(C$3:C$119,B$3:B$119='master data'!E103)))"),"#N/A")</f>
        <v>#N/A</v>
      </c>
    </row>
    <row r="99" spans="2:39" ht="14.4" x14ac:dyDescent="0.3">
      <c r="B99" s="16" t="s">
        <v>30</v>
      </c>
      <c r="C99" s="17" t="s">
        <v>68</v>
      </c>
      <c r="D99" s="16" t="s">
        <v>126</v>
      </c>
      <c r="E99" s="16">
        <v>1</v>
      </c>
      <c r="F99" s="18" t="s">
        <v>127</v>
      </c>
      <c r="G99" s="17" t="s">
        <v>206</v>
      </c>
      <c r="I99" s="5" t="str">
        <f ca="1">IFERROR(__xludf.DUMMYFUNCTION("transpose(unique( filter(C$3:C$119,B$3:B$119='master data'!E104)))"),"#N/A")</f>
        <v>#N/A</v>
      </c>
    </row>
    <row r="100" spans="2:39" ht="14.4" x14ac:dyDescent="0.3">
      <c r="B100" s="16" t="s">
        <v>30</v>
      </c>
      <c r="C100" s="17" t="s">
        <v>229</v>
      </c>
      <c r="D100" s="16" t="s">
        <v>130</v>
      </c>
      <c r="E100" s="16">
        <v>1</v>
      </c>
      <c r="F100" s="18" t="s">
        <v>127</v>
      </c>
      <c r="G100" s="17" t="s">
        <v>208</v>
      </c>
      <c r="I100" s="5" t="str">
        <f ca="1">IFERROR(__xludf.DUMMYFUNCTION("transpose(unique( filter(C$3:C$119,B$3:B$119='master data'!E105)))"),"#N/A")</f>
        <v>#N/A</v>
      </c>
    </row>
    <row r="101" spans="2:39" ht="14.4" x14ac:dyDescent="0.3">
      <c r="B101" s="16" t="s">
        <v>30</v>
      </c>
      <c r="C101" s="17" t="s">
        <v>230</v>
      </c>
      <c r="D101" s="16" t="s">
        <v>130</v>
      </c>
      <c r="E101" s="16">
        <v>1</v>
      </c>
      <c r="F101" s="18" t="s">
        <v>127</v>
      </c>
      <c r="G101" s="17" t="s">
        <v>210</v>
      </c>
      <c r="I101" s="5" t="str">
        <f ca="1">IFERROR(__xludf.DUMMYFUNCTION("transpose(unique( filter(C$3:C$119,B$3:B$119='master data'!E106)))"),"#N/A")</f>
        <v>#N/A</v>
      </c>
    </row>
    <row r="102" spans="2:39" ht="14.4" x14ac:dyDescent="0.3">
      <c r="B102" s="16" t="s">
        <v>30</v>
      </c>
      <c r="C102" s="17" t="s">
        <v>231</v>
      </c>
      <c r="D102" s="16" t="s">
        <v>133</v>
      </c>
      <c r="E102" s="16">
        <v>1</v>
      </c>
      <c r="F102" s="18" t="s">
        <v>127</v>
      </c>
      <c r="G102" s="17" t="s">
        <v>211</v>
      </c>
      <c r="I102" s="5" t="str">
        <f ca="1">IFERROR(__xludf.DUMMYFUNCTION("transpose(unique( filter(C$3:C$119,B$3:B$119='master data'!E107)))"),"#N/A")</f>
        <v>#N/A</v>
      </c>
    </row>
    <row r="103" spans="2:39" ht="14.4" x14ac:dyDescent="0.3">
      <c r="B103" s="16" t="s">
        <v>30</v>
      </c>
      <c r="C103" s="17" t="s">
        <v>106</v>
      </c>
      <c r="D103" s="16" t="s">
        <v>133</v>
      </c>
      <c r="E103" s="16">
        <v>1</v>
      </c>
      <c r="F103" s="18" t="s">
        <v>127</v>
      </c>
      <c r="G103" s="17" t="s">
        <v>213</v>
      </c>
      <c r="I103" s="5" t="str">
        <f ca="1">IFERROR(__xludf.DUMMYFUNCTION("transpose(unique( filter(C$3:C$119,B$3:B$119='master data'!E108)))"),"#N/A")</f>
        <v>#N/A</v>
      </c>
    </row>
    <row r="104" spans="2:39" ht="13.2" x14ac:dyDescent="0.25">
      <c r="B104" s="16" t="s">
        <v>30</v>
      </c>
      <c r="C104" s="19" t="s">
        <v>232</v>
      </c>
      <c r="D104" s="16" t="s">
        <v>133</v>
      </c>
      <c r="E104" s="16">
        <v>1</v>
      </c>
      <c r="F104" s="16" t="s">
        <v>131</v>
      </c>
      <c r="G104" s="17" t="s">
        <v>202</v>
      </c>
      <c r="I104" s="5" t="str">
        <f ca="1">IFERROR(__xludf.DUMMYFUNCTION("transpose(unique( filter(C$3:C$119,B$3:B$119='master data'!E109)))"),"#N/A")</f>
        <v>#N/A</v>
      </c>
    </row>
    <row r="105" spans="2:39" ht="14.4" x14ac:dyDescent="0.3">
      <c r="B105" s="16" t="s">
        <v>30</v>
      </c>
      <c r="C105" s="17" t="s">
        <v>33</v>
      </c>
      <c r="D105" s="16" t="s">
        <v>130</v>
      </c>
      <c r="E105" s="16">
        <v>1</v>
      </c>
      <c r="F105" s="18" t="s">
        <v>127</v>
      </c>
      <c r="G105" s="17" t="s">
        <v>221</v>
      </c>
      <c r="I105" s="5" t="str">
        <f ca="1">IFERROR(__xludf.DUMMYFUNCTION("transpose(unique( filter(C$3:C$119,B$3:B$119='master data'!E110)))"),"#N/A")</f>
        <v>#N/A</v>
      </c>
    </row>
    <row r="106" spans="2:39" ht="14.4" x14ac:dyDescent="0.3">
      <c r="B106" s="16" t="s">
        <v>30</v>
      </c>
      <c r="C106" s="17" t="s">
        <v>233</v>
      </c>
      <c r="D106" s="16" t="s">
        <v>133</v>
      </c>
      <c r="E106" s="16">
        <v>1</v>
      </c>
      <c r="F106" s="18" t="s">
        <v>127</v>
      </c>
      <c r="G106" s="17" t="s">
        <v>205</v>
      </c>
      <c r="I106" s="5" t="str">
        <f ca="1">IFERROR(__xludf.DUMMYFUNCTION("transpose(unique( filter(C$3:C$119,B$3:B$119='master data'!E111)))"),"#N/A")</f>
        <v>#N/A</v>
      </c>
    </row>
    <row r="107" spans="2:39" ht="14.4" x14ac:dyDescent="0.3">
      <c r="B107" s="16" t="s">
        <v>30</v>
      </c>
      <c r="C107" s="17" t="s">
        <v>234</v>
      </c>
      <c r="D107" s="16" t="s">
        <v>130</v>
      </c>
      <c r="E107" s="16">
        <v>1</v>
      </c>
      <c r="F107" s="18" t="s">
        <v>127</v>
      </c>
      <c r="G107" s="17" t="s">
        <v>223</v>
      </c>
      <c r="I107" s="5" t="str">
        <f ca="1">IFERROR(__xludf.DUMMYFUNCTION("transpose(unique( filter(C$3:C$119,B$3:B$119='master data'!E112)))"),"#N/A")</f>
        <v>#N/A</v>
      </c>
    </row>
    <row r="108" spans="2:39" ht="14.4" x14ac:dyDescent="0.3">
      <c r="B108" s="16" t="s">
        <v>30</v>
      </c>
      <c r="C108" s="17" t="s">
        <v>66</v>
      </c>
      <c r="D108" s="16" t="s">
        <v>126</v>
      </c>
      <c r="E108" s="16">
        <v>1</v>
      </c>
      <c r="F108" s="18" t="s">
        <v>127</v>
      </c>
      <c r="G108" s="17" t="s">
        <v>211</v>
      </c>
      <c r="I108" s="5" t="str">
        <f ca="1">IFERROR(__xludf.DUMMYFUNCTION("transpose(unique( filter(C$3:C$119,B$3:B$119='master data'!E113)))"),"#N/A")</f>
        <v>#N/A</v>
      </c>
    </row>
    <row r="109" spans="2:39" ht="14.4" x14ac:dyDescent="0.3">
      <c r="B109" s="16" t="s">
        <v>30</v>
      </c>
      <c r="C109" s="17" t="s">
        <v>235</v>
      </c>
      <c r="D109" s="16" t="s">
        <v>126</v>
      </c>
      <c r="E109" s="16">
        <v>1</v>
      </c>
      <c r="F109" s="18" t="s">
        <v>127</v>
      </c>
      <c r="G109" s="17" t="s">
        <v>224</v>
      </c>
      <c r="I109" s="5" t="str">
        <f ca="1">IFERROR(__xludf.DUMMYFUNCTION("transpose(unique( filter(C$3:C$119,B$3:B$119='master data'!E114)))"),"#N/A")</f>
        <v>#N/A</v>
      </c>
    </row>
    <row r="110" spans="2:39" ht="14.4" x14ac:dyDescent="0.3">
      <c r="B110" s="16" t="s">
        <v>30</v>
      </c>
      <c r="C110" s="17" t="s">
        <v>71</v>
      </c>
      <c r="D110" s="16" t="s">
        <v>126</v>
      </c>
      <c r="E110" s="16">
        <v>1</v>
      </c>
      <c r="F110" s="18" t="s">
        <v>127</v>
      </c>
      <c r="G110" s="17" t="s">
        <v>214</v>
      </c>
      <c r="I110" s="5" t="str">
        <f ca="1">IFERROR(__xludf.DUMMYFUNCTION("transpose(unique( filter(C$3:C$119,B$3:B$119='master data'!E115)))"),"#N/A")</f>
        <v>#N/A</v>
      </c>
    </row>
    <row r="111" spans="2:39" ht="13.2" x14ac:dyDescent="0.25">
      <c r="B111" s="16" t="s">
        <v>30</v>
      </c>
      <c r="C111" s="17" t="s">
        <v>236</v>
      </c>
      <c r="D111" s="16" t="s">
        <v>130</v>
      </c>
      <c r="E111" s="16">
        <v>2</v>
      </c>
      <c r="F111" s="16" t="s">
        <v>131</v>
      </c>
      <c r="G111" s="17" t="s">
        <v>237</v>
      </c>
      <c r="I111" s="5" t="str">
        <f ca="1">IFERROR(__xludf.DUMMYFUNCTION("transpose(unique( filter(C$3:C$119,B$3:B$119='master data'!E116)))"),"#N/A")</f>
        <v>#N/A</v>
      </c>
    </row>
    <row r="112" spans="2:39" ht="14.4" x14ac:dyDescent="0.3">
      <c r="B112" s="16" t="s">
        <v>30</v>
      </c>
      <c r="C112" s="17" t="s">
        <v>59</v>
      </c>
      <c r="D112" s="16" t="s">
        <v>126</v>
      </c>
      <c r="E112" s="16">
        <v>2</v>
      </c>
      <c r="F112" s="18" t="s">
        <v>131</v>
      </c>
      <c r="G112" s="17" t="s">
        <v>214</v>
      </c>
      <c r="I112" s="5" t="str">
        <f ca="1">IFERROR(__xludf.DUMMYFUNCTION("transpose(unique( filter(C$3:C$119,B$3:B$119='master data'!E117)))"),"#N/A")</f>
        <v>#N/A</v>
      </c>
    </row>
    <row r="113" spans="2:9" ht="13.2" x14ac:dyDescent="0.25">
      <c r="B113" s="20" t="s">
        <v>25</v>
      </c>
      <c r="C113" s="21" t="s">
        <v>238</v>
      </c>
      <c r="D113" s="4" t="s">
        <v>130</v>
      </c>
      <c r="E113" s="4">
        <v>3</v>
      </c>
      <c r="F113" s="4" t="s">
        <v>131</v>
      </c>
      <c r="G113" s="22" t="s">
        <v>239</v>
      </c>
      <c r="I113" s="5" t="str">
        <f ca="1">IFERROR(__xludf.DUMMYFUNCTION("transpose(unique( filter(C$3:C$119,B$3:B$119='master data'!E118)))"),"#N/A")</f>
        <v>#N/A</v>
      </c>
    </row>
    <row r="114" spans="2:9" ht="13.2" x14ac:dyDescent="0.25">
      <c r="B114" s="20" t="s">
        <v>25</v>
      </c>
      <c r="C114" s="21" t="s">
        <v>27</v>
      </c>
      <c r="D114" s="4" t="s">
        <v>130</v>
      </c>
      <c r="E114" s="4">
        <v>3</v>
      </c>
      <c r="F114" s="4" t="s">
        <v>131</v>
      </c>
      <c r="G114" s="22" t="s">
        <v>158</v>
      </c>
      <c r="I114" s="5" t="str">
        <f ca="1">IFERROR(__xludf.DUMMYFUNCTION("transpose(unique( filter(C$3:C$119,B$3:B$119='master data'!E119)))"),"#N/A")</f>
        <v>#N/A</v>
      </c>
    </row>
    <row r="115" spans="2:9" ht="13.2" x14ac:dyDescent="0.25">
      <c r="B115" s="20" t="s">
        <v>25</v>
      </c>
      <c r="C115" s="21" t="s">
        <v>240</v>
      </c>
      <c r="D115" s="4" t="s">
        <v>130</v>
      </c>
      <c r="E115" s="4">
        <v>2</v>
      </c>
      <c r="F115" s="4" t="s">
        <v>131</v>
      </c>
      <c r="G115" s="22" t="s">
        <v>241</v>
      </c>
      <c r="I115" s="5" t="str">
        <f ca="1">IFERROR(__xludf.DUMMYFUNCTION("transpose(unique( filter(C$3:C$119,B$3:B$119='master data'!E120)))"),"#N/A")</f>
        <v>#N/A</v>
      </c>
    </row>
    <row r="116" spans="2:9" ht="13.2" x14ac:dyDescent="0.25">
      <c r="B116" s="20" t="s">
        <v>25</v>
      </c>
      <c r="C116" s="21" t="s">
        <v>242</v>
      </c>
      <c r="D116" s="4" t="s">
        <v>130</v>
      </c>
      <c r="E116" s="4">
        <v>1</v>
      </c>
      <c r="F116" s="4" t="s">
        <v>127</v>
      </c>
      <c r="G116" s="22" t="s">
        <v>139</v>
      </c>
      <c r="I116" s="5" t="str">
        <f ca="1">IFERROR(__xludf.DUMMYFUNCTION("transpose(unique( filter(C$3:C$119,B$3:B$119='master data'!E121)))"),"#N/A")</f>
        <v>#N/A</v>
      </c>
    </row>
    <row r="117" spans="2:9" ht="13.2" x14ac:dyDescent="0.25">
      <c r="B117" s="20" t="s">
        <v>25</v>
      </c>
      <c r="C117" s="21" t="s">
        <v>243</v>
      </c>
      <c r="D117" s="4" t="s">
        <v>130</v>
      </c>
      <c r="E117" s="4">
        <v>2</v>
      </c>
      <c r="F117" s="4" t="s">
        <v>131</v>
      </c>
      <c r="G117" s="22" t="s">
        <v>139</v>
      </c>
      <c r="I117" s="5" t="str">
        <f ca="1">IFERROR(__xludf.DUMMYFUNCTION("transpose(unique( filter(C$3:C$119,B$3:B$119='master data'!E122)))"),"#N/A")</f>
        <v>#N/A</v>
      </c>
    </row>
    <row r="118" spans="2:9" ht="13.2" x14ac:dyDescent="0.25">
      <c r="B118" s="20" t="s">
        <v>25</v>
      </c>
      <c r="C118" s="21" t="s">
        <v>26</v>
      </c>
      <c r="D118" s="4" t="s">
        <v>130</v>
      </c>
      <c r="E118" s="4">
        <v>3</v>
      </c>
      <c r="F118" s="4" t="s">
        <v>131</v>
      </c>
      <c r="G118" s="22" t="s">
        <v>244</v>
      </c>
      <c r="I118" s="5" t="str">
        <f ca="1">IFERROR(__xludf.DUMMYFUNCTION("transpose(unique( filter(C$3:C$119,B$3:B$119='master data'!E123)))"),"#N/A")</f>
        <v>#N/A</v>
      </c>
    </row>
    <row r="119" spans="2:9" ht="13.2" x14ac:dyDescent="0.25">
      <c r="B119" s="20" t="s">
        <v>25</v>
      </c>
      <c r="C119" s="21" t="s">
        <v>245</v>
      </c>
      <c r="D119" s="4" t="s">
        <v>130</v>
      </c>
      <c r="E119" s="4">
        <v>3</v>
      </c>
      <c r="F119" s="4" t="s">
        <v>131</v>
      </c>
      <c r="G119" s="22" t="s">
        <v>137</v>
      </c>
      <c r="I119" s="5" t="str">
        <f ca="1">IFERROR(__xludf.DUMMYFUNCTION("transpose(unique( filter(C$3:C$119,B$3:B$119='master data'!E124)))"),"#N/A")</f>
        <v>#N/A</v>
      </c>
    </row>
    <row r="120" spans="2:9" ht="13.2" x14ac:dyDescent="0.25">
      <c r="I120" s="5" t="str">
        <f ca="1">IFERROR(__xludf.DUMMYFUNCTION("transpose(unique( filter(C$3:C$119,B$3:B$119='master data'!E125)))"),"#N/A")</f>
        <v>#N/A</v>
      </c>
    </row>
    <row r="121" spans="2:9" ht="13.2" x14ac:dyDescent="0.25">
      <c r="I121" s="5" t="str">
        <f ca="1">IFERROR(__xludf.DUMMYFUNCTION("transpose(unique( filter(C$3:C$119,B$3:B$119='master data'!E126)))"),"#N/A")</f>
        <v>#N/A</v>
      </c>
    </row>
    <row r="122" spans="2:9" ht="13.2" x14ac:dyDescent="0.25">
      <c r="I122" s="5" t="str">
        <f ca="1">IFERROR(__xludf.DUMMYFUNCTION("transpose(unique( filter(C$3:C$119,B$3:B$119='master data'!E127)))"),"#N/A")</f>
        <v>#N/A</v>
      </c>
    </row>
    <row r="123" spans="2:9" ht="13.2" x14ac:dyDescent="0.25">
      <c r="I123" s="5" t="str">
        <f ca="1">IFERROR(__xludf.DUMMYFUNCTION("transpose(unique( filter(C$3:C$119,B$3:B$119='master data'!E128)))"),"#N/A")</f>
        <v>#N/A</v>
      </c>
    </row>
    <row r="124" spans="2:9" ht="13.2" x14ac:dyDescent="0.25">
      <c r="I124" s="5" t="str">
        <f ca="1">IFERROR(__xludf.DUMMYFUNCTION("transpose(unique( filter(C$3:C$119,B$3:B$119='master data'!E129)))"),"#N/A")</f>
        <v>#N/A</v>
      </c>
    </row>
    <row r="125" spans="2:9" ht="13.2" x14ac:dyDescent="0.25">
      <c r="I125" s="5" t="str">
        <f ca="1">IFERROR(__xludf.DUMMYFUNCTION("transpose(unique( filter(C$3:C$119,B$3:B$119='master data'!E130)))"),"#N/A")</f>
        <v>#N/A</v>
      </c>
    </row>
    <row r="126" spans="2:9" ht="13.2" x14ac:dyDescent="0.25">
      <c r="I126" s="5" t="str">
        <f ca="1">IFERROR(__xludf.DUMMYFUNCTION("transpose(unique( filter(C$3:C$119,B$3:B$119='master data'!E131)))"),"#N/A")</f>
        <v>#N/A</v>
      </c>
    </row>
    <row r="127" spans="2:9" ht="13.2" x14ac:dyDescent="0.25">
      <c r="I127" s="5" t="str">
        <f ca="1">IFERROR(__xludf.DUMMYFUNCTION("transpose(unique( filter(C$3:C$119,B$3:B$119='master data'!E132)))"),"#N/A")</f>
        <v>#N/A</v>
      </c>
    </row>
    <row r="128" spans="2:9" ht="13.2" x14ac:dyDescent="0.25">
      <c r="I128" s="5" t="str">
        <f ca="1">IFERROR(__xludf.DUMMYFUNCTION("transpose(unique( filter(C$3:C$119,B$3:B$119='master data'!E133)))"),"#N/A")</f>
        <v>#N/A</v>
      </c>
    </row>
    <row r="129" spans="9:9" ht="13.2" x14ac:dyDescent="0.25">
      <c r="I129" s="5" t="str">
        <f ca="1">IFERROR(__xludf.DUMMYFUNCTION("transpose(unique( filter(C$3:C$119,B$3:B$119='master data'!E134)))"),"#N/A")</f>
        <v>#N/A</v>
      </c>
    </row>
    <row r="130" spans="9:9" ht="13.2" x14ac:dyDescent="0.25">
      <c r="I130" s="5" t="str">
        <f ca="1">IFERROR(__xludf.DUMMYFUNCTION("transpose(unique( filter(C$3:C$119,B$3:B$119='master data'!E135)))"),"#N/A")</f>
        <v>#N/A</v>
      </c>
    </row>
    <row r="131" spans="9:9" ht="13.2" x14ac:dyDescent="0.25">
      <c r="I131" s="5" t="str">
        <f ca="1">IFERROR(__xludf.DUMMYFUNCTION("transpose(unique( filter(C$3:C$119,B$3:B$119='master data'!E136)))"),"#N/A")</f>
        <v>#N/A</v>
      </c>
    </row>
    <row r="132" spans="9:9" ht="13.2" x14ac:dyDescent="0.25">
      <c r="I132" s="5" t="str">
        <f ca="1">IFERROR(__xludf.DUMMYFUNCTION("transpose(unique( filter(C$3:C$119,B$3:B$119='master data'!E137)))"),"#N/A")</f>
        <v>#N/A</v>
      </c>
    </row>
    <row r="133" spans="9:9" ht="13.2" x14ac:dyDescent="0.25">
      <c r="I133" s="5" t="str">
        <f ca="1">IFERROR(__xludf.DUMMYFUNCTION("transpose(unique( filter(C$3:C$119,B$3:B$119='master data'!E138)))"),"#N/A")</f>
        <v>#N/A</v>
      </c>
    </row>
    <row r="134" spans="9:9" ht="13.2" x14ac:dyDescent="0.25">
      <c r="I134" s="5" t="str">
        <f ca="1">IFERROR(__xludf.DUMMYFUNCTION("transpose(unique( filter(C$3:C$119,B$3:B$119='master data'!E139)))"),"#N/A")</f>
        <v>#N/A</v>
      </c>
    </row>
    <row r="135" spans="9:9" ht="13.2" x14ac:dyDescent="0.25">
      <c r="I135" s="5" t="str">
        <f ca="1">IFERROR(__xludf.DUMMYFUNCTION("transpose(unique( filter(C$3:C$119,B$3:B$119='master data'!E140)))"),"#N/A")</f>
        <v>#N/A</v>
      </c>
    </row>
    <row r="136" spans="9:9" ht="13.2" x14ac:dyDescent="0.25">
      <c r="I136" s="5" t="str">
        <f ca="1">IFERROR(__xludf.DUMMYFUNCTION("transpose(unique( filter(C$3:C$119,B$3:B$119='master data'!E141)))"),"#N/A")</f>
        <v>#N/A</v>
      </c>
    </row>
    <row r="137" spans="9:9" ht="13.2" x14ac:dyDescent="0.25">
      <c r="I137" s="5" t="str">
        <f ca="1">IFERROR(__xludf.DUMMYFUNCTION("transpose(unique( filter(C$3:C$119,B$3:B$119='master data'!E142)))"),"#N/A")</f>
        <v>#N/A</v>
      </c>
    </row>
    <row r="138" spans="9:9" ht="13.2" x14ac:dyDescent="0.25">
      <c r="I138" s="5" t="str">
        <f ca="1">IFERROR(__xludf.DUMMYFUNCTION("transpose(unique( filter(C$3:C$119,B$3:B$119='master data'!E143)))"),"#N/A")</f>
        <v>#N/A</v>
      </c>
    </row>
    <row r="139" spans="9:9" ht="13.2" x14ac:dyDescent="0.25">
      <c r="I139" s="5" t="str">
        <f ca="1">IFERROR(__xludf.DUMMYFUNCTION("transpose(unique( filter(C$3:C$119,B$3:B$119='master data'!E144)))"),"#N/A")</f>
        <v>#N/A</v>
      </c>
    </row>
    <row r="140" spans="9:9" ht="13.2" x14ac:dyDescent="0.25">
      <c r="I140" s="5" t="str">
        <f ca="1">IFERROR(__xludf.DUMMYFUNCTION("transpose(unique( filter(C$3:C$119,B$3:B$119='master data'!E145)))"),"#N/A")</f>
        <v>#N/A</v>
      </c>
    </row>
    <row r="141" spans="9:9" ht="13.2" x14ac:dyDescent="0.25">
      <c r="I141" s="5" t="str">
        <f ca="1">IFERROR(__xludf.DUMMYFUNCTION("transpose(unique( filter(C$3:C$119,B$3:B$119='master data'!E146)))"),"#N/A")</f>
        <v>#N/A</v>
      </c>
    </row>
    <row r="142" spans="9:9" ht="13.2" x14ac:dyDescent="0.25">
      <c r="I142" s="5" t="str">
        <f ca="1">IFERROR(__xludf.DUMMYFUNCTION("transpose(unique( filter(C$3:C$119,B$3:B$119='master data'!E147)))"),"#N/A")</f>
        <v>#N/A</v>
      </c>
    </row>
    <row r="143" spans="9:9" ht="13.2" x14ac:dyDescent="0.25">
      <c r="I143" s="5" t="str">
        <f ca="1">IFERROR(__xludf.DUMMYFUNCTION("transpose(unique( filter(C$3:C$119,B$3:B$119='master data'!E148)))"),"#N/A")</f>
        <v>#N/A</v>
      </c>
    </row>
    <row r="144" spans="9:9" ht="13.2" x14ac:dyDescent="0.25">
      <c r="I144" s="5" t="str">
        <f ca="1">IFERROR(__xludf.DUMMYFUNCTION("transpose(unique( filter(C$3:C$119,B$3:B$119='master data'!E149)))"),"#N/A")</f>
        <v>#N/A</v>
      </c>
    </row>
    <row r="145" spans="9:9" ht="13.2" x14ac:dyDescent="0.25">
      <c r="I145" s="5" t="str">
        <f ca="1">IFERROR(__xludf.DUMMYFUNCTION("transpose(unique( filter(C$3:C$119,B$3:B$119='master data'!E150)))"),"#N/A")</f>
        <v>#N/A</v>
      </c>
    </row>
    <row r="146" spans="9:9" ht="13.2" x14ac:dyDescent="0.25">
      <c r="I146" s="5" t="str">
        <f ca="1">IFERROR(__xludf.DUMMYFUNCTION("transpose(unique( filter(C$3:C$119,B$3:B$119='master data'!E151)))"),"#N/A")</f>
        <v>#N/A</v>
      </c>
    </row>
    <row r="147" spans="9:9" ht="13.2" x14ac:dyDescent="0.25">
      <c r="I147" s="5" t="str">
        <f ca="1">IFERROR(__xludf.DUMMYFUNCTION("transpose(unique( filter(C$3:C$119,B$3:B$119='master data'!E152)))"),"#N/A")</f>
        <v>#N/A</v>
      </c>
    </row>
    <row r="148" spans="9:9" ht="13.2" x14ac:dyDescent="0.25">
      <c r="I148" s="5" t="str">
        <f ca="1">IFERROR(__xludf.DUMMYFUNCTION("transpose(unique( filter(C$3:C$119,B$3:B$119='master data'!E153)))"),"#N/A")</f>
        <v>#N/A</v>
      </c>
    </row>
    <row r="149" spans="9:9" ht="13.2" x14ac:dyDescent="0.25">
      <c r="I149" s="5" t="str">
        <f ca="1">IFERROR(__xludf.DUMMYFUNCTION("transpose(unique( filter(C$3:C$119,B$3:B$119='master data'!E154)))"),"#N/A")</f>
        <v>#N/A</v>
      </c>
    </row>
    <row r="150" spans="9:9" ht="13.2" x14ac:dyDescent="0.25">
      <c r="I150" s="5" t="str">
        <f ca="1">IFERROR(__xludf.DUMMYFUNCTION("transpose(unique( filter(C$3:C$119,B$3:B$119='master data'!E155)))"),"#N/A")</f>
        <v>#N/A</v>
      </c>
    </row>
    <row r="151" spans="9:9" ht="13.2" x14ac:dyDescent="0.25">
      <c r="I151" s="5" t="str">
        <f ca="1">IFERROR(__xludf.DUMMYFUNCTION("transpose(unique( filter(C$3:C$119,B$3:B$119='master data'!E156)))"),"#N/A")</f>
        <v>#N/A</v>
      </c>
    </row>
    <row r="152" spans="9:9" ht="13.2" x14ac:dyDescent="0.25">
      <c r="I152" s="5" t="str">
        <f ca="1">IFERROR(__xludf.DUMMYFUNCTION("transpose(unique( filter(C$3:C$119,B$3:B$119='master data'!E157)))"),"#N/A")</f>
        <v>#N/A</v>
      </c>
    </row>
    <row r="153" spans="9:9" ht="13.2" x14ac:dyDescent="0.25">
      <c r="I153" s="5" t="str">
        <f ca="1">IFERROR(__xludf.DUMMYFUNCTION("transpose(unique( filter(C$3:C$119,B$3:B$119='master data'!E158)))"),"#N/A")</f>
        <v>#N/A</v>
      </c>
    </row>
    <row r="154" spans="9:9" ht="13.2" x14ac:dyDescent="0.25">
      <c r="I154" s="5" t="str">
        <f ca="1">IFERROR(__xludf.DUMMYFUNCTION("transpose(unique( filter(C$3:C$119,B$3:B$119='master data'!E159)))"),"#N/A")</f>
        <v>#N/A</v>
      </c>
    </row>
    <row r="155" spans="9:9" ht="13.2" x14ac:dyDescent="0.25">
      <c r="I155" s="5" t="str">
        <f ca="1">IFERROR(__xludf.DUMMYFUNCTION("transpose(unique( filter(C$3:C$119,B$3:B$119='master data'!E160)))"),"#N/A")</f>
        <v>#N/A</v>
      </c>
    </row>
    <row r="156" spans="9:9" ht="13.2" x14ac:dyDescent="0.25">
      <c r="I156" s="5" t="str">
        <f ca="1">IFERROR(__xludf.DUMMYFUNCTION("transpose(unique( filter(C$3:C$119,B$3:B$119='master data'!E161)))"),"#N/A")</f>
        <v>#N/A</v>
      </c>
    </row>
    <row r="157" spans="9:9" ht="13.2" x14ac:dyDescent="0.25">
      <c r="I157" s="5" t="str">
        <f ca="1">IFERROR(__xludf.DUMMYFUNCTION("transpose(unique( filter(C$3:C$119,B$3:B$119='master data'!E162)))"),"#N/A")</f>
        <v>#N/A</v>
      </c>
    </row>
    <row r="158" spans="9:9" ht="13.2" x14ac:dyDescent="0.25">
      <c r="I158" s="5" t="str">
        <f ca="1">IFERROR(__xludf.DUMMYFUNCTION("transpose(unique( filter(C$3:C$119,B$3:B$119='master data'!E163)))"),"#N/A")</f>
        <v>#N/A</v>
      </c>
    </row>
    <row r="159" spans="9:9" ht="13.2" x14ac:dyDescent="0.25">
      <c r="I159" s="5" t="str">
        <f ca="1">IFERROR(__xludf.DUMMYFUNCTION("transpose(unique( filter(C$3:C$119,B$3:B$119='master data'!E164)))"),"#N/A")</f>
        <v>#N/A</v>
      </c>
    </row>
    <row r="160" spans="9:9" ht="13.2" x14ac:dyDescent="0.25">
      <c r="I160" s="5" t="str">
        <f ca="1">IFERROR(__xludf.DUMMYFUNCTION("transpose(unique( filter(C$3:C$119,B$3:B$119='master data'!E165)))"),"#N/A")</f>
        <v>#N/A</v>
      </c>
    </row>
    <row r="161" spans="9:9" ht="13.2" x14ac:dyDescent="0.25">
      <c r="I161" s="5" t="str">
        <f ca="1">IFERROR(__xludf.DUMMYFUNCTION("transpose(unique( filter(C$3:C$119,B$3:B$119='master data'!E166)))"),"#N/A")</f>
        <v>#N/A</v>
      </c>
    </row>
    <row r="162" spans="9:9" ht="13.2" x14ac:dyDescent="0.25">
      <c r="I162" s="5" t="str">
        <f ca="1">IFERROR(__xludf.DUMMYFUNCTION("transpose(unique( filter(C$3:C$119,B$3:B$119='master data'!E167)))"),"#N/A")</f>
        <v>#N/A</v>
      </c>
    </row>
    <row r="163" spans="9:9" ht="13.2" x14ac:dyDescent="0.25">
      <c r="I163" s="5" t="str">
        <f ca="1">IFERROR(__xludf.DUMMYFUNCTION("transpose(unique( filter(C$3:C$119,B$3:B$119='master data'!E168)))"),"#N/A")</f>
        <v>#N/A</v>
      </c>
    </row>
    <row r="164" spans="9:9" ht="13.2" x14ac:dyDescent="0.25">
      <c r="I164" s="5" t="str">
        <f ca="1">IFERROR(__xludf.DUMMYFUNCTION("transpose(unique( filter(C$3:C$119,B$3:B$119='master data'!E169)))"),"#N/A")</f>
        <v>#N/A</v>
      </c>
    </row>
    <row r="165" spans="9:9" ht="13.2" x14ac:dyDescent="0.25">
      <c r="I165" s="5" t="str">
        <f ca="1">IFERROR(__xludf.DUMMYFUNCTION("transpose(unique( filter(C$3:C$119,B$3:B$119='master data'!E170)))"),"#N/A")</f>
        <v>#N/A</v>
      </c>
    </row>
    <row r="166" spans="9:9" ht="13.2" x14ac:dyDescent="0.25">
      <c r="I166" s="5" t="str">
        <f ca="1">IFERROR(__xludf.DUMMYFUNCTION("transpose(unique( filter(C$3:C$119,B$3:B$119='master data'!E171)))"),"#N/A")</f>
        <v>#N/A</v>
      </c>
    </row>
    <row r="167" spans="9:9" ht="13.2" x14ac:dyDescent="0.25">
      <c r="I167" s="5" t="str">
        <f ca="1">IFERROR(__xludf.DUMMYFUNCTION("transpose(unique( filter(C$3:C$119,B$3:B$119='master data'!E172)))"),"#N/A")</f>
        <v>#N/A</v>
      </c>
    </row>
    <row r="168" spans="9:9" ht="13.2" x14ac:dyDescent="0.25">
      <c r="I168" s="5" t="str">
        <f ca="1">IFERROR(__xludf.DUMMYFUNCTION("transpose(unique( filter(C$3:C$119,B$3:B$119='master data'!E173)))"),"#N/A")</f>
        <v>#N/A</v>
      </c>
    </row>
    <row r="169" spans="9:9" ht="13.2" x14ac:dyDescent="0.25">
      <c r="I169" s="5" t="str">
        <f ca="1">IFERROR(__xludf.DUMMYFUNCTION("transpose(unique( filter(C$3:C$119,B$3:B$119='master data'!E174)))"),"#N/A")</f>
        <v>#N/A</v>
      </c>
    </row>
    <row r="170" spans="9:9" ht="13.2" x14ac:dyDescent="0.25">
      <c r="I170" s="5" t="str">
        <f ca="1">IFERROR(__xludf.DUMMYFUNCTION("transpose(unique( filter(C$3:C$119,B$3:B$119='master data'!E175)))"),"#N/A")</f>
        <v>#N/A</v>
      </c>
    </row>
    <row r="171" spans="9:9" ht="13.2" x14ac:dyDescent="0.25">
      <c r="I171" s="5" t="str">
        <f ca="1">IFERROR(__xludf.DUMMYFUNCTION("transpose(unique( filter(C$3:C$119,B$3:B$119='master data'!E176)))"),"#N/A")</f>
        <v>#N/A</v>
      </c>
    </row>
    <row r="172" spans="9:9" ht="13.2" x14ac:dyDescent="0.25">
      <c r="I172" s="5" t="str">
        <f ca="1">IFERROR(__xludf.DUMMYFUNCTION("transpose(unique( filter(C$3:C$119,B$3:B$119='master data'!E177)))"),"#N/A")</f>
        <v>#N/A</v>
      </c>
    </row>
    <row r="173" spans="9:9" ht="13.2" x14ac:dyDescent="0.25">
      <c r="I173" s="5" t="str">
        <f ca="1">IFERROR(__xludf.DUMMYFUNCTION("transpose(unique( filter(C$3:C$119,B$3:B$119='master data'!E178)))"),"#N/A")</f>
        <v>#N/A</v>
      </c>
    </row>
    <row r="174" spans="9:9" ht="13.2" x14ac:dyDescent="0.25">
      <c r="I174" s="5" t="str">
        <f ca="1">IFERROR(__xludf.DUMMYFUNCTION("transpose(unique( filter(C$3:C$119,B$3:B$119='master data'!E179)))"),"#N/A")</f>
        <v>#N/A</v>
      </c>
    </row>
    <row r="175" spans="9:9" ht="13.2" x14ac:dyDescent="0.25">
      <c r="I175" s="5" t="str">
        <f ca="1">IFERROR(__xludf.DUMMYFUNCTION("transpose(unique( filter(C$3:C$119,B$3:B$119='master data'!E180)))"),"#N/A")</f>
        <v>#N/A</v>
      </c>
    </row>
    <row r="176" spans="9:9" ht="13.2" x14ac:dyDescent="0.25">
      <c r="I176" s="5" t="str">
        <f ca="1">IFERROR(__xludf.DUMMYFUNCTION("transpose(unique( filter(C$3:C$119,B$3:B$119='master data'!E181)))"),"#N/A")</f>
        <v>#N/A</v>
      </c>
    </row>
    <row r="177" spans="9:9" ht="13.2" x14ac:dyDescent="0.25">
      <c r="I177" s="5" t="str">
        <f ca="1">IFERROR(__xludf.DUMMYFUNCTION("transpose(unique( filter(C$3:C$119,B$3:B$119='master data'!E182)))"),"#N/A")</f>
        <v>#N/A</v>
      </c>
    </row>
    <row r="178" spans="9:9" ht="13.2" x14ac:dyDescent="0.25">
      <c r="I178" s="5" t="str">
        <f ca="1">IFERROR(__xludf.DUMMYFUNCTION("transpose(unique( filter(C$3:C$119,B$3:B$119='master data'!E183)))"),"#N/A")</f>
        <v>#N/A</v>
      </c>
    </row>
    <row r="179" spans="9:9" ht="13.2" x14ac:dyDescent="0.25">
      <c r="I179" s="5" t="str">
        <f ca="1">IFERROR(__xludf.DUMMYFUNCTION("transpose(unique( filter(C$3:C$119,B$3:B$119='master data'!E184)))"),"#N/A")</f>
        <v>#N/A</v>
      </c>
    </row>
    <row r="180" spans="9:9" ht="13.2" x14ac:dyDescent="0.25">
      <c r="I180" s="5" t="str">
        <f ca="1">IFERROR(__xludf.DUMMYFUNCTION("transpose(unique( filter(C$3:C$119,B$3:B$119='master data'!E185)))"),"#N/A")</f>
        <v>#N/A</v>
      </c>
    </row>
    <row r="181" spans="9:9" ht="13.2" x14ac:dyDescent="0.25">
      <c r="I181" s="5" t="str">
        <f ca="1">IFERROR(__xludf.DUMMYFUNCTION("transpose(unique( filter(C$3:C$119,B$3:B$119='master data'!E186)))"),"#N/A")</f>
        <v>#N/A</v>
      </c>
    </row>
    <row r="182" spans="9:9" ht="13.2" x14ac:dyDescent="0.25">
      <c r="I182" s="5" t="str">
        <f ca="1">IFERROR(__xludf.DUMMYFUNCTION("transpose(unique( filter(C$3:C$119,B$3:B$119='master data'!E187)))"),"#N/A")</f>
        <v>#N/A</v>
      </c>
    </row>
    <row r="183" spans="9:9" ht="13.2" x14ac:dyDescent="0.25">
      <c r="I183" s="5" t="str">
        <f ca="1">IFERROR(__xludf.DUMMYFUNCTION("transpose(unique( filter(C$3:C$119,B$3:B$119='master data'!E188)))"),"#N/A")</f>
        <v>#N/A</v>
      </c>
    </row>
    <row r="184" spans="9:9" ht="13.2" x14ac:dyDescent="0.25">
      <c r="I184" s="5" t="str">
        <f ca="1">IFERROR(__xludf.DUMMYFUNCTION("transpose(unique( filter(C$3:C$119,B$3:B$119='master data'!E189)))"),"#N/A")</f>
        <v>#N/A</v>
      </c>
    </row>
    <row r="185" spans="9:9" ht="13.2" x14ac:dyDescent="0.25">
      <c r="I185" s="5" t="str">
        <f ca="1">IFERROR(__xludf.DUMMYFUNCTION("transpose(unique( filter(C$3:C$119,B$3:B$119='master data'!E190)))"),"#N/A")</f>
        <v>#N/A</v>
      </c>
    </row>
    <row r="186" spans="9:9" ht="13.2" x14ac:dyDescent="0.25">
      <c r="I186" s="5" t="str">
        <f ca="1">IFERROR(__xludf.DUMMYFUNCTION("transpose(unique( filter(C$3:C$119,B$3:B$119='master data'!E191)))"),"#N/A")</f>
        <v>#N/A</v>
      </c>
    </row>
    <row r="187" spans="9:9" ht="13.2" x14ac:dyDescent="0.25">
      <c r="I187" s="5" t="str">
        <f ca="1">IFERROR(__xludf.DUMMYFUNCTION("transpose(unique( filter(C$3:C$119,B$3:B$119='master data'!E192)))"),"#N/A")</f>
        <v>#N/A</v>
      </c>
    </row>
    <row r="188" spans="9:9" ht="13.2" x14ac:dyDescent="0.25">
      <c r="I188" s="5" t="str">
        <f ca="1">IFERROR(__xludf.DUMMYFUNCTION("transpose(unique( filter(C$3:C$119,B$3:B$119='master data'!E193)))"),"#N/A")</f>
        <v>#N/A</v>
      </c>
    </row>
    <row r="189" spans="9:9" ht="13.2" x14ac:dyDescent="0.25">
      <c r="I189" s="5" t="str">
        <f ca="1">IFERROR(__xludf.DUMMYFUNCTION("transpose(unique( filter(C$3:C$119,B$3:B$119='master data'!E194)))"),"#N/A")</f>
        <v>#N/A</v>
      </c>
    </row>
    <row r="190" spans="9:9" ht="13.2" x14ac:dyDescent="0.25">
      <c r="I190" s="5" t="str">
        <f ca="1">IFERROR(__xludf.DUMMYFUNCTION("transpose(unique( filter(C$3:C$119,B$3:B$119='master data'!E195)))"),"#N/A")</f>
        <v>#N/A</v>
      </c>
    </row>
    <row r="191" spans="9:9" ht="13.2" x14ac:dyDescent="0.25">
      <c r="I191" s="5" t="str">
        <f ca="1">IFERROR(__xludf.DUMMYFUNCTION("transpose(unique( filter(C$3:C$119,B$3:B$119='master data'!E196)))"),"#N/A")</f>
        <v>#N/A</v>
      </c>
    </row>
    <row r="192" spans="9:9" ht="13.2" x14ac:dyDescent="0.25">
      <c r="I192" s="5" t="str">
        <f ca="1">IFERROR(__xludf.DUMMYFUNCTION("transpose(unique( filter(C$3:C$119,B$3:B$119='master data'!E197)))"),"#N/A")</f>
        <v>#N/A</v>
      </c>
    </row>
    <row r="193" spans="9:9" ht="13.2" x14ac:dyDescent="0.25">
      <c r="I193" s="5" t="str">
        <f ca="1">IFERROR(__xludf.DUMMYFUNCTION("transpose(unique( filter(C$3:C$119,B$3:B$119='master data'!E198)))"),"#N/A")</f>
        <v>#N/A</v>
      </c>
    </row>
    <row r="194" spans="9:9" ht="13.2" x14ac:dyDescent="0.25">
      <c r="I194" s="5" t="str">
        <f ca="1">IFERROR(__xludf.DUMMYFUNCTION("transpose(unique( filter(C$3:C$119,B$3:B$119='master data'!E199)))"),"#N/A")</f>
        <v>#N/A</v>
      </c>
    </row>
    <row r="195" spans="9:9" ht="13.2" x14ac:dyDescent="0.25">
      <c r="I195" s="5" t="str">
        <f ca="1">IFERROR(__xludf.DUMMYFUNCTION("transpose(unique( filter(C$3:C$119,B$3:B$119='master data'!E200)))"),"#N/A")</f>
        <v>#N/A</v>
      </c>
    </row>
    <row r="196" spans="9:9" ht="13.2" x14ac:dyDescent="0.25">
      <c r="I196" s="5" t="str">
        <f ca="1">IFERROR(__xludf.DUMMYFUNCTION("transpose(unique( filter(C$3:C$119,B$3:B$119='master data'!E201)))"),"#N/A")</f>
        <v>#N/A</v>
      </c>
    </row>
    <row r="197" spans="9:9" ht="13.2" x14ac:dyDescent="0.25">
      <c r="I197" s="5" t="str">
        <f ca="1">IFERROR(__xludf.DUMMYFUNCTION("transpose(unique( filter(C$3:C$119,B$3:B$119='master data'!E202)))"),"#N/A")</f>
        <v>#N/A</v>
      </c>
    </row>
    <row r="198" spans="9:9" ht="13.2" x14ac:dyDescent="0.25">
      <c r="I198" s="5" t="str">
        <f ca="1">IFERROR(__xludf.DUMMYFUNCTION("transpose(unique( filter(C$3:C$119,B$3:B$119='master data'!E203)))"),"#N/A")</f>
        <v>#N/A</v>
      </c>
    </row>
    <row r="199" spans="9:9" ht="13.2" x14ac:dyDescent="0.25">
      <c r="I199" s="5" t="str">
        <f ca="1">IFERROR(__xludf.DUMMYFUNCTION("transpose(unique( filter(C$3:C$119,B$3:B$119='master data'!E204)))"),"#N/A")</f>
        <v>#N/A</v>
      </c>
    </row>
    <row r="200" spans="9:9" ht="13.2" x14ac:dyDescent="0.25">
      <c r="I200" s="5" t="str">
        <f ca="1">IFERROR(__xludf.DUMMYFUNCTION("transpose(unique( filter(C$3:C$119,B$3:B$119='master data'!E205)))"),"#N/A")</f>
        <v>#N/A</v>
      </c>
    </row>
    <row r="201" spans="9:9" ht="13.2" x14ac:dyDescent="0.25">
      <c r="I201" s="5" t="str">
        <f ca="1">IFERROR(__xludf.DUMMYFUNCTION("transpose(unique( filter(C$3:C$119,B$3:B$119='master data'!E206)))"),"#N/A")</f>
        <v>#N/A</v>
      </c>
    </row>
    <row r="202" spans="9:9" ht="13.2" x14ac:dyDescent="0.25">
      <c r="I202" s="5" t="str">
        <f ca="1">IFERROR(__xludf.DUMMYFUNCTION("transpose(unique( filter(C$3:C$119,B$3:B$119='master data'!E207)))"),"#N/A")</f>
        <v>#N/A</v>
      </c>
    </row>
    <row r="203" spans="9:9" ht="13.2" x14ac:dyDescent="0.25">
      <c r="I203" s="5" t="str">
        <f ca="1">IFERROR(__xludf.DUMMYFUNCTION("transpose(unique( filter(C$3:C$119,B$3:B$119='master data'!E208)))"),"#N/A")</f>
        <v>#N/A</v>
      </c>
    </row>
    <row r="204" spans="9:9" ht="13.2" x14ac:dyDescent="0.25">
      <c r="I204" s="5" t="str">
        <f ca="1">IFERROR(__xludf.DUMMYFUNCTION("transpose(unique( filter(C$3:C$119,B$3:B$119='master data'!E209)))"),"#N/A")</f>
        <v>#N/A</v>
      </c>
    </row>
    <row r="205" spans="9:9" ht="13.2" x14ac:dyDescent="0.25">
      <c r="I205" s="5" t="str">
        <f ca="1">IFERROR(__xludf.DUMMYFUNCTION("transpose(unique( filter(C$3:C$119,B$3:B$119='master data'!E210)))"),"#N/A")</f>
        <v>#N/A</v>
      </c>
    </row>
    <row r="206" spans="9:9" ht="13.2" x14ac:dyDescent="0.25">
      <c r="I206" s="5" t="str">
        <f ca="1">IFERROR(__xludf.DUMMYFUNCTION("transpose(unique( filter(C$3:C$119,B$3:B$119='master data'!E211)))"),"#N/A")</f>
        <v>#N/A</v>
      </c>
    </row>
    <row r="207" spans="9:9" ht="13.2" x14ac:dyDescent="0.25">
      <c r="I207" s="5" t="str">
        <f ca="1">IFERROR(__xludf.DUMMYFUNCTION("transpose(unique( filter(C$3:C$119,B$3:B$119='master data'!E212)))"),"#N/A")</f>
        <v>#N/A</v>
      </c>
    </row>
    <row r="208" spans="9:9" ht="13.2" x14ac:dyDescent="0.25">
      <c r="I208" s="5" t="str">
        <f ca="1">IFERROR(__xludf.DUMMYFUNCTION("transpose(unique( filter(C$3:C$119,B$3:B$119='master data'!E213)))"),"#N/A")</f>
        <v>#N/A</v>
      </c>
    </row>
    <row r="209" spans="9:9" ht="13.2" x14ac:dyDescent="0.25">
      <c r="I209" s="5" t="str">
        <f ca="1">IFERROR(__xludf.DUMMYFUNCTION("transpose(unique( filter(C$3:C$119,B$3:B$119='master data'!E214)))"),"#N/A")</f>
        <v>#N/A</v>
      </c>
    </row>
    <row r="210" spans="9:9" ht="13.2" x14ac:dyDescent="0.25">
      <c r="I210" s="5" t="str">
        <f ca="1">IFERROR(__xludf.DUMMYFUNCTION("transpose(unique( filter(C$3:C$119,B$3:B$119='master data'!E215)))"),"#N/A")</f>
        <v>#N/A</v>
      </c>
    </row>
    <row r="211" spans="9:9" ht="13.2" x14ac:dyDescent="0.25">
      <c r="I211" s="5" t="str">
        <f ca="1">IFERROR(__xludf.DUMMYFUNCTION("transpose(unique( filter(C$3:C$119,B$3:B$119='master data'!E216)))"),"#N/A")</f>
        <v>#N/A</v>
      </c>
    </row>
    <row r="212" spans="9:9" ht="13.2" x14ac:dyDescent="0.25">
      <c r="I212" s="5" t="str">
        <f ca="1">IFERROR(__xludf.DUMMYFUNCTION("transpose(unique( filter(C$3:C$119,B$3:B$119='master data'!E217)))"),"#N/A")</f>
        <v>#N/A</v>
      </c>
    </row>
    <row r="213" spans="9:9" ht="13.2" x14ac:dyDescent="0.25">
      <c r="I213" s="5" t="str">
        <f ca="1">IFERROR(__xludf.DUMMYFUNCTION("transpose(unique( filter(C$3:C$119,B$3:B$119='master data'!E218)))"),"#N/A")</f>
        <v>#N/A</v>
      </c>
    </row>
    <row r="214" spans="9:9" ht="13.2" x14ac:dyDescent="0.25">
      <c r="I214" s="5" t="str">
        <f ca="1">IFERROR(__xludf.DUMMYFUNCTION("transpose(unique( filter(C$3:C$119,B$3:B$119='master data'!E219)))"),"#N/A")</f>
        <v>#N/A</v>
      </c>
    </row>
    <row r="215" spans="9:9" ht="13.2" x14ac:dyDescent="0.25">
      <c r="I215" s="5" t="str">
        <f ca="1">IFERROR(__xludf.DUMMYFUNCTION("transpose(unique( filter(C$3:C$119,B$3:B$119='master data'!E220)))"),"#N/A")</f>
        <v>#N/A</v>
      </c>
    </row>
    <row r="216" spans="9:9" ht="13.2" x14ac:dyDescent="0.25">
      <c r="I216" s="5" t="str">
        <f ca="1">IFERROR(__xludf.DUMMYFUNCTION("transpose(unique( filter(C$3:C$119,B$3:B$119='master data'!E221)))"),"#N/A")</f>
        <v>#N/A</v>
      </c>
    </row>
    <row r="217" spans="9:9" ht="13.2" x14ac:dyDescent="0.25">
      <c r="I217" s="5" t="str">
        <f ca="1">IFERROR(__xludf.DUMMYFUNCTION("transpose(unique( filter(C$3:C$119,B$3:B$119='master data'!E222)))"),"#N/A")</f>
        <v>#N/A</v>
      </c>
    </row>
    <row r="218" spans="9:9" ht="13.2" x14ac:dyDescent="0.25">
      <c r="I218" s="5" t="str">
        <f ca="1">IFERROR(__xludf.DUMMYFUNCTION("transpose(unique( filter(C$3:C$119,B$3:B$119='master data'!E223)))"),"#N/A")</f>
        <v>#N/A</v>
      </c>
    </row>
    <row r="219" spans="9:9" ht="13.2" x14ac:dyDescent="0.25">
      <c r="I219" s="5" t="str">
        <f ca="1">IFERROR(__xludf.DUMMYFUNCTION("transpose(unique( filter(C$3:C$119,B$3:B$119='master data'!E224)))"),"#N/A")</f>
        <v>#N/A</v>
      </c>
    </row>
    <row r="220" spans="9:9" ht="13.2" x14ac:dyDescent="0.25">
      <c r="I220" s="5" t="str">
        <f ca="1">IFERROR(__xludf.DUMMYFUNCTION("transpose(unique( filter(C$3:C$119,B$3:B$119='master data'!E225)))"),"#N/A")</f>
        <v>#N/A</v>
      </c>
    </row>
    <row r="221" spans="9:9" ht="13.2" x14ac:dyDescent="0.25">
      <c r="I221" s="5" t="str">
        <f ca="1">IFERROR(__xludf.DUMMYFUNCTION("transpose(unique( filter(C$3:C$119,B$3:B$119='master data'!E226)))"),"#N/A")</f>
        <v>#N/A</v>
      </c>
    </row>
    <row r="222" spans="9:9" ht="13.2" x14ac:dyDescent="0.25">
      <c r="I222" s="5" t="str">
        <f ca="1">IFERROR(__xludf.DUMMYFUNCTION("transpose(unique( filter(C$3:C$119,B$3:B$119='master data'!E227)))"),"#N/A")</f>
        <v>#N/A</v>
      </c>
    </row>
    <row r="223" spans="9:9" ht="13.2" x14ac:dyDescent="0.25">
      <c r="I223" s="5" t="str">
        <f ca="1">IFERROR(__xludf.DUMMYFUNCTION("transpose(unique( filter(C$3:C$119,B$3:B$119='master data'!E228)))"),"#N/A")</f>
        <v>#N/A</v>
      </c>
    </row>
    <row r="224" spans="9:9" ht="13.2" x14ac:dyDescent="0.25">
      <c r="I224" s="5" t="str">
        <f ca="1">IFERROR(__xludf.DUMMYFUNCTION("transpose(unique( filter(C$3:C$119,B$3:B$119='master data'!E229)))"),"#N/A")</f>
        <v>#N/A</v>
      </c>
    </row>
    <row r="225" spans="9:9" ht="13.2" x14ac:dyDescent="0.25">
      <c r="I225" s="5" t="str">
        <f ca="1">IFERROR(__xludf.DUMMYFUNCTION("transpose(unique( filter(C$3:C$119,B$3:B$119='master data'!E230)))"),"#N/A")</f>
        <v>#N/A</v>
      </c>
    </row>
    <row r="226" spans="9:9" ht="13.2" x14ac:dyDescent="0.25">
      <c r="I226" s="5" t="str">
        <f ca="1">IFERROR(__xludf.DUMMYFUNCTION("transpose(unique( filter(C$3:C$119,B$3:B$119='master data'!E231)))"),"#N/A")</f>
        <v>#N/A</v>
      </c>
    </row>
    <row r="227" spans="9:9" ht="13.2" x14ac:dyDescent="0.25">
      <c r="I227" s="5" t="str">
        <f ca="1">IFERROR(__xludf.DUMMYFUNCTION("transpose(unique( filter(C$3:C$119,B$3:B$119='master data'!E232)))"),"#N/A")</f>
        <v>#N/A</v>
      </c>
    </row>
    <row r="228" spans="9:9" ht="13.2" x14ac:dyDescent="0.25">
      <c r="I228" s="5" t="str">
        <f ca="1">IFERROR(__xludf.DUMMYFUNCTION("transpose(unique( filter(C$3:C$119,B$3:B$119='master data'!E233)))"),"#N/A")</f>
        <v>#N/A</v>
      </c>
    </row>
    <row r="229" spans="9:9" ht="13.2" x14ac:dyDescent="0.25">
      <c r="I229" s="5" t="str">
        <f ca="1">IFERROR(__xludf.DUMMYFUNCTION("transpose(unique( filter(C$3:C$119,B$3:B$119='master data'!E234)))"),"#N/A")</f>
        <v>#N/A</v>
      </c>
    </row>
    <row r="230" spans="9:9" ht="13.2" x14ac:dyDescent="0.25">
      <c r="I230" s="5" t="str">
        <f ca="1">IFERROR(__xludf.DUMMYFUNCTION("transpose(unique( filter(C$3:C$119,B$3:B$119='master data'!E235)))"),"#N/A")</f>
        <v>#N/A</v>
      </c>
    </row>
    <row r="231" spans="9:9" ht="13.2" x14ac:dyDescent="0.25">
      <c r="I231" s="5" t="str">
        <f ca="1">IFERROR(__xludf.DUMMYFUNCTION("transpose(unique( filter(C$3:C$119,B$3:B$119='master data'!E236)))"),"#N/A")</f>
        <v>#N/A</v>
      </c>
    </row>
    <row r="232" spans="9:9" ht="13.2" x14ac:dyDescent="0.25">
      <c r="I232" s="5" t="str">
        <f ca="1">IFERROR(__xludf.DUMMYFUNCTION("transpose(unique( filter(C$3:C$119,B$3:B$119='master data'!E237)))"),"#N/A")</f>
        <v>#N/A</v>
      </c>
    </row>
    <row r="233" spans="9:9" ht="13.2" x14ac:dyDescent="0.25">
      <c r="I233" s="5" t="str">
        <f ca="1">IFERROR(__xludf.DUMMYFUNCTION("transpose(unique( filter(C$3:C$119,B$3:B$119='master data'!E238)))"),"#N/A")</f>
        <v>#N/A</v>
      </c>
    </row>
    <row r="234" spans="9:9" ht="13.2" x14ac:dyDescent="0.25">
      <c r="I234" s="5" t="str">
        <f ca="1">IFERROR(__xludf.DUMMYFUNCTION("transpose(unique( filter(C$3:C$119,B$3:B$119='master data'!E239)))"),"#N/A")</f>
        <v>#N/A</v>
      </c>
    </row>
    <row r="235" spans="9:9" ht="13.2" x14ac:dyDescent="0.25">
      <c r="I235" s="5" t="str">
        <f ca="1">IFERROR(__xludf.DUMMYFUNCTION("transpose(unique( filter(C$3:C$119,B$3:B$119='master data'!E240)))"),"#N/A")</f>
        <v>#N/A</v>
      </c>
    </row>
    <row r="236" spans="9:9" ht="13.2" x14ac:dyDescent="0.25">
      <c r="I236" s="5" t="str">
        <f ca="1">IFERROR(__xludf.DUMMYFUNCTION("transpose(unique( filter(C$3:C$119,B$3:B$119='master data'!E241)))"),"#N/A")</f>
        <v>#N/A</v>
      </c>
    </row>
    <row r="237" spans="9:9" ht="13.2" x14ac:dyDescent="0.25">
      <c r="I237" s="5" t="str">
        <f ca="1">IFERROR(__xludf.DUMMYFUNCTION("transpose(unique( filter(C$3:C$119,B$3:B$119='master data'!E242)))"),"#N/A")</f>
        <v>#N/A</v>
      </c>
    </row>
    <row r="238" spans="9:9" ht="13.2" x14ac:dyDescent="0.25">
      <c r="I238" s="5" t="str">
        <f ca="1">IFERROR(__xludf.DUMMYFUNCTION("transpose(unique( filter(C$3:C$119,B$3:B$119='master data'!E243)))"),"#N/A")</f>
        <v>#N/A</v>
      </c>
    </row>
    <row r="239" spans="9:9" ht="13.2" x14ac:dyDescent="0.25">
      <c r="I239" s="5" t="str">
        <f ca="1">IFERROR(__xludf.DUMMYFUNCTION("transpose(unique( filter(C$3:C$119,B$3:B$119='master data'!E244)))"),"#N/A")</f>
        <v>#N/A</v>
      </c>
    </row>
    <row r="240" spans="9:9" ht="13.2" x14ac:dyDescent="0.25">
      <c r="I240" s="5" t="str">
        <f ca="1">IFERROR(__xludf.DUMMYFUNCTION("transpose(unique( filter(C$3:C$119,B$3:B$119='master data'!E245)))"),"#N/A")</f>
        <v>#N/A</v>
      </c>
    </row>
    <row r="241" spans="9:9" ht="13.2" x14ac:dyDescent="0.25">
      <c r="I241" s="5" t="str">
        <f ca="1">IFERROR(__xludf.DUMMYFUNCTION("transpose(unique( filter(C$3:C$119,B$3:B$119='master data'!E246)))"),"#N/A")</f>
        <v>#N/A</v>
      </c>
    </row>
    <row r="242" spans="9:9" ht="13.2" x14ac:dyDescent="0.25">
      <c r="I242" s="5" t="str">
        <f ca="1">IFERROR(__xludf.DUMMYFUNCTION("transpose(unique( filter(C$3:C$119,B$3:B$119='master data'!E247)))"),"#N/A")</f>
        <v>#N/A</v>
      </c>
    </row>
    <row r="243" spans="9:9" ht="13.2" x14ac:dyDescent="0.25">
      <c r="I243" s="5" t="str">
        <f ca="1">IFERROR(__xludf.DUMMYFUNCTION("transpose(unique( filter(C$3:C$119,B$3:B$119='master data'!E248)))"),"#N/A")</f>
        <v>#N/A</v>
      </c>
    </row>
    <row r="244" spans="9:9" ht="13.2" x14ac:dyDescent="0.25">
      <c r="I244" s="5" t="str">
        <f ca="1">IFERROR(__xludf.DUMMYFUNCTION("transpose(unique( filter(C$3:C$119,B$3:B$119='master data'!E249)))"),"#N/A")</f>
        <v>#N/A</v>
      </c>
    </row>
    <row r="245" spans="9:9" ht="13.2" x14ac:dyDescent="0.25">
      <c r="I245" s="5" t="str">
        <f ca="1">IFERROR(__xludf.DUMMYFUNCTION("transpose(unique( filter(C$3:C$119,B$3:B$119='master data'!E250)))"),"#N/A")</f>
        <v>#N/A</v>
      </c>
    </row>
    <row r="246" spans="9:9" ht="13.2" x14ac:dyDescent="0.25">
      <c r="I246" s="5" t="str">
        <f ca="1">IFERROR(__xludf.DUMMYFUNCTION("transpose(unique( filter(C$3:C$119,B$3:B$119='master data'!E251)))"),"#N/A")</f>
        <v>#N/A</v>
      </c>
    </row>
    <row r="247" spans="9:9" ht="13.2" x14ac:dyDescent="0.25">
      <c r="I247" s="5" t="str">
        <f ca="1">IFERROR(__xludf.DUMMYFUNCTION("transpose(unique( filter(C$3:C$119,B$3:B$119='master data'!E252)))"),"#N/A")</f>
        <v>#N/A</v>
      </c>
    </row>
    <row r="248" spans="9:9" ht="13.2" x14ac:dyDescent="0.25">
      <c r="I248" s="5" t="str">
        <f ca="1">IFERROR(__xludf.DUMMYFUNCTION("transpose(unique( filter(C$3:C$119,B$3:B$119='master data'!E253)))"),"#N/A")</f>
        <v>#N/A</v>
      </c>
    </row>
    <row r="249" spans="9:9" ht="13.2" x14ac:dyDescent="0.25">
      <c r="I249" s="5" t="str">
        <f ca="1">IFERROR(__xludf.DUMMYFUNCTION("transpose(unique( filter(C$3:C$119,B$3:B$119='master data'!E254)))"),"#N/A")</f>
        <v>#N/A</v>
      </c>
    </row>
    <row r="250" spans="9:9" ht="13.2" x14ac:dyDescent="0.25">
      <c r="I250" s="5" t="str">
        <f ca="1">IFERROR(__xludf.DUMMYFUNCTION("transpose(unique( filter(C$3:C$119,B$3:B$119='master data'!E255)))"),"#N/A")</f>
        <v>#N/A</v>
      </c>
    </row>
    <row r="251" spans="9:9" ht="13.2" x14ac:dyDescent="0.25">
      <c r="I251" s="5" t="str">
        <f ca="1">IFERROR(__xludf.DUMMYFUNCTION("transpose(unique( filter(C$3:C$119,B$3:B$119='master data'!E256)))"),"#N/A")</f>
        <v>#N/A</v>
      </c>
    </row>
    <row r="252" spans="9:9" ht="13.2" x14ac:dyDescent="0.25">
      <c r="I252" s="5" t="str">
        <f ca="1">IFERROR(__xludf.DUMMYFUNCTION("transpose(unique( filter(C$3:C$119,B$3:B$119='master data'!E257)))"),"#N/A")</f>
        <v>#N/A</v>
      </c>
    </row>
    <row r="253" spans="9:9" ht="13.2" x14ac:dyDescent="0.25">
      <c r="I253" s="5" t="str">
        <f ca="1">IFERROR(__xludf.DUMMYFUNCTION("transpose(unique( filter(C$3:C$119,B$3:B$119='master data'!E258)))"),"#N/A")</f>
        <v>#N/A</v>
      </c>
    </row>
    <row r="254" spans="9:9" ht="13.2" x14ac:dyDescent="0.25">
      <c r="I254" s="5" t="str">
        <f ca="1">IFERROR(__xludf.DUMMYFUNCTION("transpose(unique( filter(C$3:C$119,B$3:B$119='master data'!E259)))"),"#N/A")</f>
        <v>#N/A</v>
      </c>
    </row>
    <row r="255" spans="9:9" ht="13.2" x14ac:dyDescent="0.25">
      <c r="I255" s="5" t="str">
        <f ca="1">IFERROR(__xludf.DUMMYFUNCTION("transpose(unique( filter(C$3:C$119,B$3:B$119='master data'!E260)))"),"#N/A")</f>
        <v>#N/A</v>
      </c>
    </row>
    <row r="256" spans="9:9" ht="13.2" x14ac:dyDescent="0.25">
      <c r="I256" s="5" t="str">
        <f ca="1">IFERROR(__xludf.DUMMYFUNCTION("transpose(unique( filter(C$3:C$119,B$3:B$119='master data'!E261)))"),"#N/A")</f>
        <v>#N/A</v>
      </c>
    </row>
    <row r="257" spans="9:9" ht="13.2" x14ac:dyDescent="0.25">
      <c r="I257" s="5" t="str">
        <f ca="1">IFERROR(__xludf.DUMMYFUNCTION("transpose(unique( filter(C$3:C$119,B$3:B$119='master data'!E262)))"),"#N/A")</f>
        <v>#N/A</v>
      </c>
    </row>
    <row r="258" spans="9:9" ht="13.2" x14ac:dyDescent="0.25">
      <c r="I258" s="5" t="str">
        <f ca="1">IFERROR(__xludf.DUMMYFUNCTION("transpose(unique( filter(C$3:C$119,B$3:B$119='master data'!E263)))"),"#N/A")</f>
        <v>#N/A</v>
      </c>
    </row>
    <row r="259" spans="9:9" ht="13.2" x14ac:dyDescent="0.25">
      <c r="I259" s="5" t="str">
        <f ca="1">IFERROR(__xludf.DUMMYFUNCTION("transpose(unique( filter(C$3:C$119,B$3:B$119='master data'!E264)))"),"#N/A")</f>
        <v>#N/A</v>
      </c>
    </row>
    <row r="260" spans="9:9" ht="13.2" x14ac:dyDescent="0.25">
      <c r="I260" s="5" t="str">
        <f ca="1">IFERROR(__xludf.DUMMYFUNCTION("transpose(unique( filter(C$3:C$119,B$3:B$119='master data'!E265)))"),"#N/A")</f>
        <v>#N/A</v>
      </c>
    </row>
    <row r="261" spans="9:9" ht="13.2" x14ac:dyDescent="0.25">
      <c r="I261" s="5" t="str">
        <f ca="1">IFERROR(__xludf.DUMMYFUNCTION("transpose(unique( filter(C$3:C$119,B$3:B$119='master data'!E266)))"),"#N/A")</f>
        <v>#N/A</v>
      </c>
    </row>
    <row r="262" spans="9:9" ht="13.2" x14ac:dyDescent="0.25">
      <c r="I262" s="5" t="str">
        <f ca="1">IFERROR(__xludf.DUMMYFUNCTION("transpose(unique( filter(C$3:C$119,B$3:B$119='master data'!E267)))"),"#N/A")</f>
        <v>#N/A</v>
      </c>
    </row>
    <row r="263" spans="9:9" ht="13.2" x14ac:dyDescent="0.25">
      <c r="I263" s="5" t="str">
        <f ca="1">IFERROR(__xludf.DUMMYFUNCTION("transpose(unique( filter(C$3:C$119,B$3:B$119='master data'!E268)))"),"#N/A")</f>
        <v>#N/A</v>
      </c>
    </row>
    <row r="264" spans="9:9" ht="13.2" x14ac:dyDescent="0.25">
      <c r="I264" s="5" t="str">
        <f ca="1">IFERROR(__xludf.DUMMYFUNCTION("transpose(unique( filter(C$3:C$119,B$3:B$119='master data'!E269)))"),"#N/A")</f>
        <v>#N/A</v>
      </c>
    </row>
    <row r="265" spans="9:9" ht="13.2" x14ac:dyDescent="0.25">
      <c r="I265" s="5" t="str">
        <f ca="1">IFERROR(__xludf.DUMMYFUNCTION("transpose(unique( filter(C$3:C$119,B$3:B$119='master data'!E270)))"),"#N/A")</f>
        <v>#N/A</v>
      </c>
    </row>
    <row r="266" spans="9:9" ht="13.2" x14ac:dyDescent="0.25">
      <c r="I266" s="5" t="str">
        <f ca="1">IFERROR(__xludf.DUMMYFUNCTION("transpose(unique( filter(C$3:C$119,B$3:B$119='master data'!E271)))"),"#N/A")</f>
        <v>#N/A</v>
      </c>
    </row>
    <row r="267" spans="9:9" ht="13.2" x14ac:dyDescent="0.25">
      <c r="I267" s="5" t="str">
        <f ca="1">IFERROR(__xludf.DUMMYFUNCTION("transpose(unique( filter(C$3:C$119,B$3:B$119='master data'!E272)))"),"#N/A")</f>
        <v>#N/A</v>
      </c>
    </row>
    <row r="268" spans="9:9" ht="13.2" x14ac:dyDescent="0.25">
      <c r="I268" s="5" t="str">
        <f ca="1">IFERROR(__xludf.DUMMYFUNCTION("transpose(unique( filter(C$3:C$119,B$3:B$119='master data'!E273)))"),"#N/A")</f>
        <v>#N/A</v>
      </c>
    </row>
    <row r="269" spans="9:9" ht="13.2" x14ac:dyDescent="0.25">
      <c r="I269" s="5" t="str">
        <f ca="1">IFERROR(__xludf.DUMMYFUNCTION("transpose(unique( filter(C$3:C$119,B$3:B$119='master data'!E274)))"),"#N/A")</f>
        <v>#N/A</v>
      </c>
    </row>
    <row r="270" spans="9:9" ht="13.2" x14ac:dyDescent="0.25">
      <c r="I270" s="5" t="str">
        <f ca="1">IFERROR(__xludf.DUMMYFUNCTION("transpose(unique( filter(C$3:C$119,B$3:B$119='master data'!E275)))"),"#N/A")</f>
        <v>#N/A</v>
      </c>
    </row>
    <row r="271" spans="9:9" ht="13.2" x14ac:dyDescent="0.25">
      <c r="I271" s="5" t="str">
        <f ca="1">IFERROR(__xludf.DUMMYFUNCTION("transpose(unique( filter(C$3:C$119,B$3:B$119='master data'!E276)))"),"#N/A")</f>
        <v>#N/A</v>
      </c>
    </row>
    <row r="272" spans="9:9" ht="13.2" x14ac:dyDescent="0.25">
      <c r="I272" s="5" t="str">
        <f ca="1">IFERROR(__xludf.DUMMYFUNCTION("transpose(unique( filter(C$3:C$119,B$3:B$119='master data'!E277)))"),"#N/A")</f>
        <v>#N/A</v>
      </c>
    </row>
    <row r="273" spans="9:9" ht="13.2" x14ac:dyDescent="0.25">
      <c r="I273" s="5" t="str">
        <f ca="1">IFERROR(__xludf.DUMMYFUNCTION("transpose(unique( filter(C$3:C$119,B$3:B$119='master data'!E278)))"),"#N/A")</f>
        <v>#N/A</v>
      </c>
    </row>
    <row r="274" spans="9:9" ht="13.2" x14ac:dyDescent="0.25">
      <c r="I274" s="5" t="str">
        <f ca="1">IFERROR(__xludf.DUMMYFUNCTION("transpose(unique( filter(C$3:C$119,B$3:B$119='master data'!E279)))"),"#N/A")</f>
        <v>#N/A</v>
      </c>
    </row>
    <row r="275" spans="9:9" ht="13.2" x14ac:dyDescent="0.25">
      <c r="I275" s="5" t="str">
        <f ca="1">IFERROR(__xludf.DUMMYFUNCTION("transpose(unique( filter(C$3:C$119,B$3:B$119='master data'!E280)))"),"#N/A")</f>
        <v>#N/A</v>
      </c>
    </row>
    <row r="276" spans="9:9" ht="13.2" x14ac:dyDescent="0.25">
      <c r="I276" s="5" t="str">
        <f ca="1">IFERROR(__xludf.DUMMYFUNCTION("transpose(unique( filter(C$3:C$119,B$3:B$119='master data'!E281)))"),"#N/A")</f>
        <v>#N/A</v>
      </c>
    </row>
    <row r="277" spans="9:9" ht="13.2" x14ac:dyDescent="0.25">
      <c r="I277" s="5" t="str">
        <f ca="1">IFERROR(__xludf.DUMMYFUNCTION("transpose(unique( filter(C$3:C$119,B$3:B$119='master data'!E282)))"),"#N/A")</f>
        <v>#N/A</v>
      </c>
    </row>
    <row r="278" spans="9:9" ht="13.2" x14ac:dyDescent="0.25">
      <c r="I278" s="5" t="str">
        <f ca="1">IFERROR(__xludf.DUMMYFUNCTION("transpose(unique( filter(C$3:C$119,B$3:B$119='master data'!E283)))"),"#N/A")</f>
        <v>#N/A</v>
      </c>
    </row>
    <row r="279" spans="9:9" ht="13.2" x14ac:dyDescent="0.25">
      <c r="I279" s="5" t="str">
        <f ca="1">IFERROR(__xludf.DUMMYFUNCTION("transpose(unique( filter(C$3:C$119,B$3:B$119='master data'!E284)))"),"#N/A")</f>
        <v>#N/A</v>
      </c>
    </row>
    <row r="280" spans="9:9" ht="13.2" x14ac:dyDescent="0.25">
      <c r="I280" s="5" t="str">
        <f ca="1">IFERROR(__xludf.DUMMYFUNCTION("transpose(unique( filter(C$3:C$119,B$3:B$119='master data'!E285)))"),"#N/A")</f>
        <v>#N/A</v>
      </c>
    </row>
    <row r="281" spans="9:9" ht="13.2" x14ac:dyDescent="0.25">
      <c r="I281" s="5" t="str">
        <f ca="1">IFERROR(__xludf.DUMMYFUNCTION("transpose(unique( filter(C$3:C$119,B$3:B$119='master data'!E286)))"),"#N/A")</f>
        <v>#N/A</v>
      </c>
    </row>
    <row r="282" spans="9:9" ht="13.2" x14ac:dyDescent="0.25">
      <c r="I282" s="5" t="str">
        <f ca="1">IFERROR(__xludf.DUMMYFUNCTION("transpose(unique( filter(C$3:C$119,B$3:B$119='master data'!E287)))"),"#N/A")</f>
        <v>#N/A</v>
      </c>
    </row>
    <row r="283" spans="9:9" ht="13.2" x14ac:dyDescent="0.25">
      <c r="I283" s="5" t="str">
        <f ca="1">IFERROR(__xludf.DUMMYFUNCTION("transpose(unique( filter(C$3:C$119,B$3:B$119='master data'!E288)))"),"#N/A")</f>
        <v>#N/A</v>
      </c>
    </row>
    <row r="284" spans="9:9" ht="13.2" x14ac:dyDescent="0.25">
      <c r="I284" s="5" t="str">
        <f ca="1">IFERROR(__xludf.DUMMYFUNCTION("transpose(unique( filter(C$3:C$119,B$3:B$119='master data'!E289)))"),"#N/A")</f>
        <v>#N/A</v>
      </c>
    </row>
    <row r="285" spans="9:9" ht="13.2" x14ac:dyDescent="0.25">
      <c r="I285" s="5" t="str">
        <f ca="1">IFERROR(__xludf.DUMMYFUNCTION("transpose(unique( filter(C$3:C$119,B$3:B$119='master data'!E290)))"),"#N/A")</f>
        <v>#N/A</v>
      </c>
    </row>
    <row r="286" spans="9:9" ht="13.2" x14ac:dyDescent="0.25">
      <c r="I286" s="5" t="str">
        <f ca="1">IFERROR(__xludf.DUMMYFUNCTION("transpose(unique( filter(C$3:C$119,B$3:B$119='master data'!E291)))"),"#N/A")</f>
        <v>#N/A</v>
      </c>
    </row>
    <row r="287" spans="9:9" ht="13.2" x14ac:dyDescent="0.25">
      <c r="I287" s="5" t="str">
        <f ca="1">IFERROR(__xludf.DUMMYFUNCTION("transpose(unique( filter(C$3:C$119,B$3:B$119='master data'!E292)))"),"#N/A")</f>
        <v>#N/A</v>
      </c>
    </row>
    <row r="288" spans="9:9" ht="13.2" x14ac:dyDescent="0.25">
      <c r="I288" s="5" t="str">
        <f ca="1">IFERROR(__xludf.DUMMYFUNCTION("transpose(unique( filter(C$3:C$119,B$3:B$119='master data'!E293)))"),"#N/A")</f>
        <v>#N/A</v>
      </c>
    </row>
    <row r="289" spans="9:9" ht="13.2" x14ac:dyDescent="0.25">
      <c r="I289" s="5" t="str">
        <f ca="1">IFERROR(__xludf.DUMMYFUNCTION("transpose(unique( filter(C$3:C$119,B$3:B$119='master data'!E294)))"),"#N/A")</f>
        <v>#N/A</v>
      </c>
    </row>
    <row r="290" spans="9:9" ht="13.2" x14ac:dyDescent="0.25">
      <c r="I290" s="5" t="str">
        <f ca="1">IFERROR(__xludf.DUMMYFUNCTION("transpose(unique( filter(C$3:C$119,B$3:B$119='master data'!E295)))"),"#N/A")</f>
        <v>#N/A</v>
      </c>
    </row>
    <row r="291" spans="9:9" ht="13.2" x14ac:dyDescent="0.25">
      <c r="I291" s="5" t="str">
        <f ca="1">IFERROR(__xludf.DUMMYFUNCTION("transpose(unique( filter(C$3:C$119,B$3:B$119='master data'!E296)))"),"#N/A")</f>
        <v>#N/A</v>
      </c>
    </row>
    <row r="292" spans="9:9" ht="13.2" x14ac:dyDescent="0.25">
      <c r="I292" s="5" t="str">
        <f ca="1">IFERROR(__xludf.DUMMYFUNCTION("transpose(unique( filter(C$3:C$119,B$3:B$119='master data'!E297)))"),"#N/A")</f>
        <v>#N/A</v>
      </c>
    </row>
    <row r="293" spans="9:9" ht="13.2" x14ac:dyDescent="0.25">
      <c r="I293" s="5" t="str">
        <f ca="1">IFERROR(__xludf.DUMMYFUNCTION("transpose(unique( filter(C$3:C$119,B$3:B$119='master data'!E298)))"),"#N/A")</f>
        <v>#N/A</v>
      </c>
    </row>
    <row r="294" spans="9:9" ht="13.2" x14ac:dyDescent="0.25">
      <c r="I294" s="5" t="str">
        <f ca="1">IFERROR(__xludf.DUMMYFUNCTION("transpose(unique( filter(C$3:C$119,B$3:B$119='master data'!E299)))"),"#N/A")</f>
        <v>#N/A</v>
      </c>
    </row>
    <row r="295" spans="9:9" ht="13.2" x14ac:dyDescent="0.25">
      <c r="I295" s="5" t="str">
        <f ca="1">IFERROR(__xludf.DUMMYFUNCTION("transpose(unique( filter(C$3:C$119,B$3:B$119='master data'!E300)))"),"#N/A")</f>
        <v>#N/A</v>
      </c>
    </row>
    <row r="296" spans="9:9" ht="13.2" x14ac:dyDescent="0.25">
      <c r="I296" s="5" t="str">
        <f ca="1">IFERROR(__xludf.DUMMYFUNCTION("transpose(unique( filter(C$3:C$119,B$3:B$119='master data'!E301)))"),"#N/A")</f>
        <v>#N/A</v>
      </c>
    </row>
    <row r="297" spans="9:9" ht="13.2" x14ac:dyDescent="0.25">
      <c r="I297" s="5" t="str">
        <f ca="1">IFERROR(__xludf.DUMMYFUNCTION("transpose(unique( filter(C$3:C$119,B$3:B$119='master data'!E302)))"),"#N/A")</f>
        <v>#N/A</v>
      </c>
    </row>
    <row r="298" spans="9:9" ht="13.2" x14ac:dyDescent="0.25">
      <c r="I298" s="5" t="str">
        <f ca="1">IFERROR(__xludf.DUMMYFUNCTION("transpose(unique( filter(C$3:C$119,B$3:B$119='master data'!E303)))"),"#N/A")</f>
        <v>#N/A</v>
      </c>
    </row>
    <row r="299" spans="9:9" ht="13.2" x14ac:dyDescent="0.25">
      <c r="I299" s="5" t="str">
        <f ca="1">IFERROR(__xludf.DUMMYFUNCTION("transpose(unique( filter(C$3:C$119,B$3:B$119='master data'!E304)))"),"#N/A")</f>
        <v>#N/A</v>
      </c>
    </row>
    <row r="300" spans="9:9" ht="13.2" x14ac:dyDescent="0.25">
      <c r="I300" s="5" t="str">
        <f ca="1">IFERROR(__xludf.DUMMYFUNCTION("transpose(unique( filter(C$3:C$119,B$3:B$119='master data'!E305)))"),"#N/A")</f>
        <v>#N/A</v>
      </c>
    </row>
    <row r="301" spans="9:9" ht="13.2" x14ac:dyDescent="0.25">
      <c r="I301" s="5" t="str">
        <f ca="1">IFERROR(__xludf.DUMMYFUNCTION("transpose(unique( filter(C$3:C$119,B$3:B$119='master data'!E306)))"),"#N/A")</f>
        <v>#N/A</v>
      </c>
    </row>
    <row r="302" spans="9:9" ht="13.2" x14ac:dyDescent="0.25">
      <c r="I302" s="5" t="str">
        <f ca="1">IFERROR(__xludf.DUMMYFUNCTION("transpose(unique( filter(C$3:C$119,B$3:B$119='master data'!E307)))"),"#N/A")</f>
        <v>#N/A</v>
      </c>
    </row>
    <row r="303" spans="9:9" ht="13.2" x14ac:dyDescent="0.25">
      <c r="I303" s="5" t="str">
        <f ca="1">IFERROR(__xludf.DUMMYFUNCTION("transpose(unique( filter(C$3:C$119,B$3:B$119='master data'!E308)))"),"#N/A")</f>
        <v>#N/A</v>
      </c>
    </row>
    <row r="304" spans="9:9" ht="13.2" x14ac:dyDescent="0.25">
      <c r="I304" s="5" t="str">
        <f ca="1">IFERROR(__xludf.DUMMYFUNCTION("transpose(unique( filter(C$3:C$119,B$3:B$119='master data'!E309)))"),"#N/A")</f>
        <v>#N/A</v>
      </c>
    </row>
    <row r="305" spans="9:9" ht="13.2" x14ac:dyDescent="0.25">
      <c r="I305" s="5" t="str">
        <f ca="1">IFERROR(__xludf.DUMMYFUNCTION("transpose(unique( filter(C$3:C$119,B$3:B$119='master data'!E310)))"),"#N/A")</f>
        <v>#N/A</v>
      </c>
    </row>
    <row r="306" spans="9:9" ht="13.2" x14ac:dyDescent="0.25">
      <c r="I306" s="5" t="str">
        <f ca="1">IFERROR(__xludf.DUMMYFUNCTION("transpose(unique( filter(C$3:C$119,B$3:B$119='master data'!E311)))"),"#N/A")</f>
        <v>#N/A</v>
      </c>
    </row>
    <row r="307" spans="9:9" ht="13.2" x14ac:dyDescent="0.25">
      <c r="I307" s="5" t="str">
        <f ca="1">IFERROR(__xludf.DUMMYFUNCTION("transpose(unique( filter(C$3:C$119,B$3:B$119='master data'!E312)))"),"#N/A")</f>
        <v>#N/A</v>
      </c>
    </row>
    <row r="308" spans="9:9" ht="13.2" x14ac:dyDescent="0.25">
      <c r="I308" s="5" t="str">
        <f ca="1">IFERROR(__xludf.DUMMYFUNCTION("transpose(unique( filter(C$3:C$119,B$3:B$119='master data'!E313)))"),"#N/A")</f>
        <v>#N/A</v>
      </c>
    </row>
    <row r="309" spans="9:9" ht="13.2" x14ac:dyDescent="0.25">
      <c r="I309" s="5" t="str">
        <f ca="1">IFERROR(__xludf.DUMMYFUNCTION("transpose(unique( filter(C$3:C$119,B$3:B$119='master data'!E314)))"),"#N/A")</f>
        <v>#N/A</v>
      </c>
    </row>
    <row r="310" spans="9:9" ht="13.2" x14ac:dyDescent="0.25">
      <c r="I310" s="5" t="str">
        <f ca="1">IFERROR(__xludf.DUMMYFUNCTION("transpose(unique( filter(C$3:C$119,B$3:B$119='master data'!E315)))"),"#N/A")</f>
        <v>#N/A</v>
      </c>
    </row>
    <row r="311" spans="9:9" ht="13.2" x14ac:dyDescent="0.25">
      <c r="I311" s="5" t="str">
        <f ca="1">IFERROR(__xludf.DUMMYFUNCTION("transpose(unique( filter(C$3:C$119,B$3:B$119='master data'!E316)))"),"#N/A")</f>
        <v>#N/A</v>
      </c>
    </row>
    <row r="312" spans="9:9" ht="13.2" x14ac:dyDescent="0.25">
      <c r="I312" s="5" t="str">
        <f ca="1">IFERROR(__xludf.DUMMYFUNCTION("transpose(unique( filter(C$3:C$119,B$3:B$119='master data'!E317)))"),"#N/A")</f>
        <v>#N/A</v>
      </c>
    </row>
    <row r="313" spans="9:9" ht="13.2" x14ac:dyDescent="0.25">
      <c r="I313" s="5" t="str">
        <f ca="1">IFERROR(__xludf.DUMMYFUNCTION("transpose(unique( filter(C$3:C$119,B$3:B$119='master data'!E318)))"),"#N/A")</f>
        <v>#N/A</v>
      </c>
    </row>
    <row r="314" spans="9:9" ht="13.2" x14ac:dyDescent="0.25">
      <c r="I314" s="5" t="str">
        <f ca="1">IFERROR(__xludf.DUMMYFUNCTION("transpose(unique( filter(C$3:C$119,B$3:B$119='master data'!E319)))"),"#N/A")</f>
        <v>#N/A</v>
      </c>
    </row>
    <row r="315" spans="9:9" ht="13.2" x14ac:dyDescent="0.25">
      <c r="I315" s="5" t="str">
        <f ca="1">IFERROR(__xludf.DUMMYFUNCTION("transpose(unique( filter(C$3:C$119,B$3:B$119='master data'!E320)))"),"#N/A")</f>
        <v>#N/A</v>
      </c>
    </row>
    <row r="316" spans="9:9" ht="13.2" x14ac:dyDescent="0.25">
      <c r="I316" s="5" t="str">
        <f ca="1">IFERROR(__xludf.DUMMYFUNCTION("transpose(unique( filter(C$3:C$119,B$3:B$119='master data'!E321)))"),"#N/A")</f>
        <v>#N/A</v>
      </c>
    </row>
    <row r="317" spans="9:9" ht="13.2" x14ac:dyDescent="0.25">
      <c r="I317" s="5" t="str">
        <f ca="1">IFERROR(__xludf.DUMMYFUNCTION("transpose(unique( filter(C$3:C$119,B$3:B$119='master data'!E322)))"),"#N/A")</f>
        <v>#N/A</v>
      </c>
    </row>
    <row r="318" spans="9:9" ht="13.2" x14ac:dyDescent="0.25">
      <c r="I318" s="5" t="str">
        <f ca="1">IFERROR(__xludf.DUMMYFUNCTION("transpose(unique( filter(C$3:C$119,B$3:B$119='master data'!E323)))"),"#N/A")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PTK</vt:lpstr>
      <vt:lpstr>AGR</vt:lpstr>
      <vt:lpstr>THP</vt:lpstr>
      <vt:lpstr>MIP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 A416JA</cp:lastModifiedBy>
  <dcterms:modified xsi:type="dcterms:W3CDTF">2025-08-01T11:49:03Z</dcterms:modified>
</cp:coreProperties>
</file>